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Mac\Home\CIFO\ERRD 23 + EPRD 24\BDC\"/>
    </mc:Choice>
  </mc:AlternateContent>
  <xr:revisionPtr revIDLastSave="0" documentId="13_ncr:1_{B0649413-2598-4B95-92EC-086FF2D03A51}" xr6:coauthVersionLast="47" xr6:coauthVersionMax="47" xr10:uidLastSave="{00000000-0000-0000-0000-000000000000}"/>
  <bookViews>
    <workbookView xWindow="30623" yWindow="-98" windowWidth="30915" windowHeight="16755" xr2:uid="{22CB69B2-A3F5-47B7-95AB-E217747F9D07}"/>
  </bookViews>
  <sheets>
    <sheet name="Commande" sheetId="1" r:id="rId1"/>
    <sheet name="CGV" sheetId="2" r:id="rId2"/>
  </sheets>
  <definedNames>
    <definedName name="app">Commande!$D$1</definedName>
    <definedName name="CCN_1">Commande!$L$42</definedName>
    <definedName name="CCN_2">Commande!$L$43</definedName>
    <definedName name="CCN_3">Commande!$L$44</definedName>
    <definedName name="CCN_4">Commande!$L$45</definedName>
    <definedName name="CCN_5">Commande!$L$46</definedName>
    <definedName name="CCN_6">Commande!$L$47</definedName>
    <definedName name="exercice">Commande!$E$1</definedName>
    <definedName name="NB_ET">Commande!$S$4:$S$46</definedName>
    <definedName name="type">Commande!$G$1</definedName>
    <definedName name="_xlnm.Print_Area" localSheetId="0">Commande!$B$1:$J$59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7" i="1" l="1"/>
  <c r="L49" i="1"/>
  <c r="M44" i="1" s="1"/>
  <c r="G45" i="1"/>
  <c r="G43" i="1"/>
  <c r="M45" i="1" l="1"/>
  <c r="M42" i="1"/>
  <c r="M46" i="1"/>
  <c r="M43" i="1"/>
  <c r="N47" i="1"/>
  <c r="N45" i="1"/>
  <c r="N44" i="1"/>
  <c r="N42" i="1"/>
  <c r="N43" i="1"/>
  <c r="N46" i="1"/>
  <c r="B13" i="1"/>
  <c r="E34" i="1"/>
  <c r="M38" i="1" l="1"/>
  <c r="B40" i="1" s="1"/>
  <c r="F33" i="1"/>
  <c r="G37" i="1" s="1"/>
  <c r="G38" i="1" s="1"/>
  <c r="J47" i="1" l="1"/>
  <c r="B11" i="1" l="1"/>
  <c r="G2" i="1"/>
  <c r="B2" i="1"/>
  <c r="J3" i="1" l="1"/>
</calcChain>
</file>

<file path=xl/sharedStrings.xml><?xml version="1.0" encoding="utf-8"?>
<sst xmlns="http://schemas.openxmlformats.org/spreadsheetml/2006/main" count="117" uniqueCount="115">
  <si>
    <t>Bon de Commande</t>
  </si>
  <si>
    <t>Téléphone :</t>
  </si>
  <si>
    <t>Responsable de la commande :</t>
  </si>
  <si>
    <t>Adresse :</t>
  </si>
  <si>
    <t>Code Postal :</t>
  </si>
  <si>
    <t>Ville :</t>
  </si>
  <si>
    <t>Date de commande :</t>
  </si>
  <si>
    <t>Adresse électronique :</t>
  </si>
  <si>
    <t>Mode de paiement :</t>
  </si>
  <si>
    <t>Total TTC :</t>
  </si>
  <si>
    <t>FR76</t>
  </si>
  <si>
    <t>Code BIC (Bank Identification Code) - Code swift : AGRIFRPP835</t>
  </si>
  <si>
    <t>0085</t>
  </si>
  <si>
    <t>Nom / Raison sociale (pour la facture) :</t>
  </si>
  <si>
    <t>Aucune commande ne pourra être validée avant réception par courriel de ce bon de commande au format Excel</t>
  </si>
  <si>
    <t>Les fichiers seront accessibles au format ".xlsm" (Excel) par téléchargement sur le site Web du CIFO avec un identifiant et un mot de passe, adressés par courriel après règlement.</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</si>
  <si>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</si>
  <si>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</si>
  <si>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</si>
  <si>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</si>
  <si>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</si>
  <si>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</si>
  <si>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</si>
  <si>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</si>
  <si>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</si>
  <si>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</si>
  <si>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</si>
  <si>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</si>
  <si>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</si>
  <si>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</si>
  <si>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</si>
  <si>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</si>
  <si>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</si>
  <si>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</si>
  <si>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</si>
  <si>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</si>
  <si>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</si>
  <si>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</si>
  <si>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</si>
  <si>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</si>
  <si>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</si>
  <si>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</si>
  <si>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</si>
  <si>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</si>
  <si>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</si>
  <si>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</si>
  <si>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</si>
  <si>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</si>
  <si>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</si>
  <si>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</si>
  <si>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</si>
  <si>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</si>
  <si>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</si>
  <si>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</si>
  <si>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</si>
  <si>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</si>
  <si>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</si>
  <si>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</si>
  <si>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</si>
  <si>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</si>
  <si>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</si>
  <si>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</si>
  <si>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</si>
  <si>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</si>
  <si>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</si>
  <si>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</si>
  <si>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</si>
  <si>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</si>
  <si>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</si>
  <si>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</si>
  <si>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</si>
  <si>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</si>
  <si>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</si>
  <si>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</si>
  <si>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</si>
  <si>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</si>
  <si>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</si>
  <si>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</si>
  <si>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</si>
  <si>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</si>
  <si>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</si>
  <si>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</si>
  <si>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</si>
  <si>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</si>
  <si>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</si>
  <si>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</si>
  <si>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</si>
  <si>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</si>
  <si>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Ces prix sont nets et TTC. </t>
  </si>
  <si>
    <t>Virement en précisant le nom de l'organisme</t>
  </si>
  <si>
    <t>Nombre d'établissments ou services</t>
  </si>
  <si>
    <t>Total HT :</t>
  </si>
  <si>
    <t>*Assistance technique valable uniquement par courriel à sav@cifo.fr</t>
  </si>
  <si>
    <t>EHPAD</t>
  </si>
  <si>
    <r>
      <rPr>
        <sz val="12"/>
        <color theme="1"/>
        <rFont val="Tahoma"/>
        <family val="2"/>
      </rPr>
      <t>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</si>
  <si>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OBLIGATOIRE : 
Saisissez dans ce tableau les n° FINESS des établissements concernés</t>
  </si>
  <si>
    <t xml:space="preserve"> </t>
  </si>
  <si>
    <t>Tarif de l'application pour 1 établissement : 310,00 € HT</t>
  </si>
  <si>
    <t>Vous recevrez une clé associée à chaque FINESS, à utiliser pour déverrouiller les applications</t>
  </si>
  <si>
    <t xml:space="preserve"> + EPRD 2024</t>
  </si>
  <si>
    <t>ERRD 2023</t>
  </si>
  <si>
    <t>© cifo 2024</t>
  </si>
  <si>
    <t>Par défaut, les fichiers contiennent 150 lignes de salariés, mais ne sont pas limités.</t>
  </si>
  <si>
    <t>Le règlement par virement uniquement (voir IBAN, ci-dessous). Aucun envoi sans règlement</t>
  </si>
  <si>
    <t>IBAN (International Bank Account Number) - CIFO SARL - CA Languedoc (Montpellier Centre)</t>
  </si>
  <si>
    <t>CIFO SARL | 5, Boulevard des Arceaux - 34000 MONTPELLIER | contact@cifo.fr | RCS Montpellier 831 703 715 00035 | NAF : 8559A | www.cifo.fr</t>
  </si>
  <si>
    <t>BAD &gt;</t>
  </si>
  <si>
    <t>CCN51 &gt;</t>
  </si>
  <si>
    <t>Droit du travail &gt;</t>
  </si>
  <si>
    <t>CRF &gt;</t>
  </si>
  <si>
    <t xml:space="preserve">CCN : Choisir obligatoirement 1 ou </t>
  </si>
  <si>
    <t>plusieurs Convention(s) collective(s)</t>
  </si>
  <si>
    <t>**270,00€ HT +135,00€ HT par CCN supplémentaire + 40,00€ HT par établissement</t>
  </si>
  <si>
    <t>le calcul du tarif est automatique en fonction du nombre d'établissements ou services et de Convention(s) Collective(s)**</t>
  </si>
  <si>
    <t>Choisir le taux de TVA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</si>
</sst>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quot; &quot;##&quot; &quot;##&quot; &quot;##&quot; &quot;##"/>
    <numFmt numFmtId="165" formatCode="#,##0.00\ &quot;€&quot;"/>
    <numFmt numFmtId="166" formatCode="[$-F800]dddd\,\ mmmm\ dd\,\ yyyy"/>
    <numFmt numFmtId="167" formatCode="00000"/>
  </numFmts>
  <fonts count="55"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sz val="12"/>
      <color theme="6"/>
      <name val="Tahoma"/>
      <family val="2"/>
    </font>
    <font>
      <sz val="12"/>
      <color theme="6"/>
      <name val="Tahoma"/>
      <family val="2"/>
    </font>
    <font>
      <b/>
      <sz val="12"/>
      <color theme="1"/>
      <name val="Tahoma"/>
      <family val="2"/>
    </font>
    <font>
      <b/>
      <i/>
      <sz val="18"/>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
      <b/>
      <sz val="22"/>
      <color theme="5"/>
      <name val="Tahoma"/>
      <family val="2"/>
    </font>
    <font>
      <b/>
      <sz val="22"/>
      <color theme="9"/>
      <name val="Tahoma"/>
      <family val="2"/>
    </font>
    <font>
      <b/>
      <sz val="10"/>
      <color theme="5"/>
      <name val="Tahoma"/>
      <family val="2"/>
    </font>
    <font>
      <i/>
      <sz val="9"/>
      <color theme="0" tint="-0.499984740745262"/>
      <name val="Tahoma"/>
      <family val="2"/>
    </font>
    <font>
      <sz val="10"/>
      <color theme="5"/>
      <name val="Tahoma"/>
      <family val="2"/>
    </font>
    <font>
      <i/>
      <sz val="9"/>
      <color theme="6"/>
      <name val="Tahoma"/>
      <family val="2"/>
    </font>
    <font>
      <b/>
      <i/>
      <sz val="14"/>
      <color theme="9"/>
      <name val="Tahoma"/>
      <family val="2"/>
    </font>
    <font>
      <b/>
      <i/>
      <sz val="10"/>
      <color theme="5"/>
      <name val="Tahoma"/>
      <family val="2"/>
    </font>
    <font>
      <sz val="11"/>
      <color rgb="FFFF0000"/>
      <name val="Tahoma"/>
      <family val="2"/>
    </font>
    <font>
      <sz val="12"/>
      <color rgb="FFFF0000"/>
      <name val="Tahoma"/>
      <family val="2"/>
    </font>
    <font>
      <b/>
      <i/>
      <sz val="12"/>
      <color rgb="FFFF0000"/>
      <name val="Tahoma"/>
      <family val="2"/>
    </font>
    <font>
      <i/>
      <sz val="12"/>
      <color rgb="FFFF0000"/>
      <name val="Tahoma"/>
      <family val="2"/>
    </font>
    <font>
      <b/>
      <sz val="14"/>
      <color rgb="FFFF0000"/>
      <name val="Tahoma"/>
      <family val="2"/>
    </font>
    <font>
      <i/>
      <sz val="11"/>
      <color rgb="FFFF0000"/>
      <name val="Tahoma"/>
      <family val="2"/>
    </font>
    <font>
      <i/>
      <sz val="9"/>
      <color rgb="FFFF0000"/>
      <name val="Tahoma"/>
      <family val="2"/>
    </font>
    <font>
      <b/>
      <i/>
      <sz val="10"/>
      <color rgb="FFFF0000"/>
      <name val="Tahoma"/>
      <family val="2"/>
    </font>
    <font>
      <sz val="10"/>
      <color rgb="FFFF0000"/>
      <name val="Tahoma"/>
      <family val="2"/>
    </font>
    <font>
      <i/>
      <sz val="8"/>
      <color rgb="FFFF0000"/>
      <name val="Tahoma"/>
      <family val="2"/>
    </font>
    <font>
      <b/>
      <i/>
      <sz val="14"/>
      <color rgb="FFFF0000"/>
      <name val="Tahoma"/>
      <family val="2"/>
    </font>
    <font>
      <b/>
      <sz val="14"/>
      <color theme="8"/>
      <name val="Tahoma"/>
      <family val="2"/>
    </font>
    <font>
      <i/>
      <sz val="10"/>
      <color theme="1"/>
      <name val="Tahoma"/>
      <family val="2"/>
    </font>
    <font>
      <i/>
      <sz val="9"/>
      <color theme="0"/>
      <name val="Tahoma"/>
      <family val="2"/>
    </font>
    <font>
      <sz val="11"/>
      <name val="Tahoma"/>
      <family val="2"/>
    </font>
  </fonts>
  <fills count="9">
    <fill>
      <patternFill patternType="none"/>
    </fill>
    <fill>
      <patternFill patternType="gray125"/>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ck">
        <color theme="9"/>
      </left>
      <right/>
      <top/>
      <bottom/>
      <diagonal/>
    </border>
  </borders>
  <cellStyleXfs count="2">
    <xf numFmtId="0" fontId="0" fillId="0" borderId="0"/>
    <xf numFmtId="0" fontId="13" fillId="0" borderId="0" applyNumberFormat="0" applyFill="0" applyBorder="0" applyAlignment="0" applyProtection="0"/>
  </cellStyleXfs>
  <cellXfs count="119">
    <xf numFmtId="0" fontId="0" fillId="0" borderId="0" xfId="0"/>
    <xf numFmtId="165" fontId="6" fillId="0" borderId="0" xfId="0" applyNumberFormat="1" applyFont="1" applyAlignment="1" applyProtection="1">
      <alignment horizontal="left" vertical="center"/>
      <protection hidden="1"/>
    </xf>
    <xf numFmtId="166" fontId="4" fillId="4" borderId="2" xfId="0" applyNumberFormat="1" applyFont="1" applyFill="1" applyBorder="1" applyAlignment="1" applyProtection="1">
      <alignment horizontal="centerContinuous" vertical="center"/>
      <protection locked="0"/>
    </xf>
    <xf numFmtId="164" fontId="4" fillId="4" borderId="2" xfId="0" applyNumberFormat="1" applyFont="1" applyFill="1" applyBorder="1" applyAlignment="1" applyProtection="1">
      <alignment vertical="center"/>
      <protection locked="0"/>
    </xf>
    <xf numFmtId="167" fontId="4" fillId="4" borderId="2" xfId="0" applyNumberFormat="1" applyFont="1" applyFill="1" applyBorder="1" applyAlignment="1" applyProtection="1">
      <alignment horizontal="centerContinuous" vertical="center"/>
      <protection locked="0"/>
    </xf>
    <xf numFmtId="0" fontId="0" fillId="0" borderId="0" xfId="0" applyAlignment="1">
      <alignment wrapText="1"/>
    </xf>
    <xf numFmtId="0" fontId="0" fillId="0" borderId="21" xfId="0" applyBorder="1" applyAlignment="1">
      <alignment wrapText="1"/>
    </xf>
    <xf numFmtId="0" fontId="0" fillId="0" borderId="22" xfId="0" applyBorder="1"/>
    <xf numFmtId="0" fontId="28" fillId="0" borderId="23" xfId="0" applyFont="1" applyBorder="1" applyAlignment="1">
      <alignment horizontal="left" wrapText="1" indent="3"/>
    </xf>
    <xf numFmtId="0" fontId="0" fillId="0" borderId="24" xfId="0" applyBorder="1"/>
    <xf numFmtId="0" fontId="29" fillId="0" borderId="23" xfId="0" applyFont="1" applyBorder="1" applyAlignment="1">
      <alignment horizontal="left" wrapText="1" indent="3"/>
    </xf>
    <xf numFmtId="0" fontId="30" fillId="0" borderId="23" xfId="0" applyFont="1" applyBorder="1" applyAlignment="1">
      <alignment horizontal="left" wrapText="1" indent="3"/>
    </xf>
    <xf numFmtId="0" fontId="0" fillId="0" borderId="25" xfId="0" applyBorder="1" applyAlignment="1">
      <alignment wrapText="1"/>
    </xf>
    <xf numFmtId="0" fontId="0" fillId="0" borderId="26" xfId="0" applyBorder="1"/>
    <xf numFmtId="0" fontId="3" fillId="0" borderId="0" xfId="0" applyFont="1" applyProtection="1">
      <protection hidden="1"/>
    </xf>
    <xf numFmtId="0" fontId="2" fillId="0" borderId="0" xfId="0" applyFont="1" applyProtection="1">
      <protection hidden="1"/>
    </xf>
    <xf numFmtId="0" fontId="1" fillId="0" borderId="0" xfId="0" applyFont="1" applyAlignment="1" applyProtection="1">
      <alignment horizontal="left"/>
      <protection hidden="1"/>
    </xf>
    <xf numFmtId="0" fontId="7" fillId="0" borderId="0" xfId="0" applyFont="1" applyAlignment="1" applyProtection="1">
      <alignment horizontal="left" vertical="center"/>
      <protection hidden="1"/>
    </xf>
    <xf numFmtId="0" fontId="26" fillId="0" borderId="0" xfId="0" applyFont="1" applyAlignment="1" applyProtection="1">
      <alignment horizontal="right" vertical="top"/>
      <protection hidden="1"/>
    </xf>
    <xf numFmtId="0" fontId="26" fillId="0" borderId="0" xfId="0" applyFont="1" applyAlignment="1" applyProtection="1">
      <alignment horizontal="left" vertical="top"/>
      <protection hidden="1"/>
    </xf>
    <xf numFmtId="0" fontId="26" fillId="0" borderId="0" xfId="0" applyFont="1" applyAlignment="1" applyProtection="1">
      <alignment horizontal="right" vertical="top" indent="1"/>
      <protection hidden="1"/>
    </xf>
    <xf numFmtId="165" fontId="9" fillId="0" borderId="0" xfId="0" applyNumberFormat="1" applyFont="1" applyAlignment="1" applyProtection="1">
      <alignment horizontal="center" vertical="center"/>
      <protection hidden="1"/>
    </xf>
    <xf numFmtId="8" fontId="10" fillId="0" borderId="0" xfId="0" applyNumberFormat="1" applyFont="1" applyAlignment="1" applyProtection="1">
      <alignment horizontal="center" vertical="center"/>
      <protection hidden="1"/>
    </xf>
    <xf numFmtId="8" fontId="11" fillId="0" borderId="0" xfId="0" applyNumberFormat="1" applyFont="1" applyAlignment="1" applyProtection="1">
      <alignment horizontal="centerContinuous" vertical="center"/>
      <protection hidden="1"/>
    </xf>
    <xf numFmtId="0" fontId="11" fillId="0" borderId="0" xfId="0" applyFont="1" applyAlignment="1" applyProtection="1">
      <alignment horizontal="centerContinuous" vertical="center"/>
      <protection hidden="1"/>
    </xf>
    <xf numFmtId="0" fontId="15" fillId="0" borderId="0" xfId="0" applyFont="1" applyAlignment="1" applyProtection="1">
      <alignment horizontal="centerContinuous"/>
      <protection hidden="1"/>
    </xf>
    <xf numFmtId="0" fontId="4" fillId="0" borderId="0" xfId="0" applyFont="1" applyProtection="1">
      <protection hidden="1"/>
    </xf>
    <xf numFmtId="0" fontId="6"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4" xfId="0" applyFont="1" applyBorder="1" applyAlignment="1" applyProtection="1">
      <alignment vertical="center"/>
      <protection hidden="1"/>
    </xf>
    <xf numFmtId="0" fontId="3" fillId="0" borderId="15" xfId="0" applyFont="1" applyBorder="1" applyAlignment="1" applyProtection="1">
      <alignment vertical="center"/>
      <protection hidden="1"/>
    </xf>
    <xf numFmtId="0" fontId="3" fillId="0" borderId="15" xfId="0" applyFont="1" applyBorder="1" applyProtection="1">
      <protection hidden="1"/>
    </xf>
    <xf numFmtId="0" fontId="3" fillId="0" borderId="16" xfId="0" applyFont="1" applyBorder="1" applyProtection="1">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17" xfId="0" applyFont="1" applyBorder="1" applyProtection="1">
      <protection hidden="1"/>
    </xf>
    <xf numFmtId="0" fontId="3" fillId="0" borderId="18" xfId="0" applyFont="1" applyBorder="1" applyAlignment="1" applyProtection="1">
      <alignment vertical="center"/>
      <protection hidden="1"/>
    </xf>
    <xf numFmtId="0" fontId="3" fillId="0" borderId="19" xfId="0" applyFont="1" applyBorder="1" applyAlignment="1" applyProtection="1">
      <alignment vertical="center"/>
      <protection hidden="1"/>
    </xf>
    <xf numFmtId="0" fontId="3" fillId="0" borderId="19" xfId="0" applyFont="1" applyBorder="1" applyProtection="1">
      <protection hidden="1"/>
    </xf>
    <xf numFmtId="0" fontId="3" fillId="0" borderId="20" xfId="0" applyFont="1" applyBorder="1" applyProtection="1">
      <protection hidden="1"/>
    </xf>
    <xf numFmtId="0" fontId="3" fillId="0" borderId="8" xfId="0" applyFont="1" applyBorder="1" applyProtection="1">
      <protection hidden="1"/>
    </xf>
    <xf numFmtId="49" fontId="17" fillId="5" borderId="13" xfId="0" applyNumberFormat="1" applyFont="1" applyFill="1" applyBorder="1" applyAlignment="1" applyProtection="1">
      <alignment horizontal="center" vertical="center"/>
      <protection hidden="1"/>
    </xf>
    <xf numFmtId="49" fontId="17" fillId="5" borderId="13" xfId="0" applyNumberFormat="1" applyFont="1" applyFill="1" applyBorder="1" applyAlignment="1" applyProtection="1">
      <alignment horizontal="center"/>
      <protection hidden="1"/>
    </xf>
    <xf numFmtId="0" fontId="3" fillId="0" borderId="9" xfId="0" applyFont="1" applyBorder="1" applyProtection="1">
      <protection hidden="1"/>
    </xf>
    <xf numFmtId="0" fontId="19"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2" fillId="0" borderId="0" xfId="0" applyFont="1" applyAlignment="1" applyProtection="1">
      <alignment horizontal="centerContinuous"/>
      <protection hidden="1"/>
    </xf>
    <xf numFmtId="0" fontId="27" fillId="0" borderId="0" xfId="0" applyFont="1" applyAlignment="1" applyProtection="1">
      <alignment horizontal="centerContinuous"/>
      <protection hidden="1"/>
    </xf>
    <xf numFmtId="0" fontId="7" fillId="0" borderId="0" xfId="0" applyFont="1" applyProtection="1">
      <protection hidden="1"/>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vertical="center"/>
      <protection locked="0"/>
    </xf>
    <xf numFmtId="0" fontId="32" fillId="0" borderId="0" xfId="0" applyFont="1" applyAlignment="1" applyProtection="1">
      <alignment horizontal="left"/>
      <protection hidden="1"/>
    </xf>
    <xf numFmtId="0" fontId="33" fillId="0" borderId="0" xfId="0" applyFont="1" applyAlignment="1" applyProtection="1">
      <alignment horizontal="right"/>
      <protection hidden="1"/>
    </xf>
    <xf numFmtId="0" fontId="14" fillId="0" borderId="0" xfId="0" applyFont="1" applyProtection="1">
      <protection hidden="1"/>
    </xf>
    <xf numFmtId="0" fontId="6" fillId="0" borderId="0" xfId="0" applyFont="1" applyAlignment="1" applyProtection="1">
      <alignment horizontal="centerContinuous"/>
      <protection hidden="1"/>
    </xf>
    <xf numFmtId="0" fontId="7" fillId="0" borderId="0" xfId="0" applyFont="1" applyAlignment="1" applyProtection="1">
      <alignment horizontal="centerContinuous"/>
      <protection hidden="1"/>
    </xf>
    <xf numFmtId="0" fontId="34" fillId="0" borderId="0" xfId="0" applyFont="1" applyAlignment="1" applyProtection="1">
      <alignment horizontal="centerContinuous"/>
      <protection hidden="1"/>
    </xf>
    <xf numFmtId="0" fontId="35" fillId="0" borderId="0" xfId="0" applyFont="1" applyAlignment="1" applyProtection="1">
      <alignment horizontal="centerContinuous"/>
      <protection hidden="1"/>
    </xf>
    <xf numFmtId="0" fontId="17" fillId="0" borderId="0" xfId="0" applyFont="1" applyAlignment="1" applyProtection="1">
      <alignment horizontal="right" vertical="center"/>
      <protection hidden="1"/>
    </xf>
    <xf numFmtId="165" fontId="17" fillId="0" borderId="0" xfId="0" applyNumberFormat="1" applyFont="1" applyAlignment="1" applyProtection="1">
      <alignment horizontal="left" vertical="center"/>
      <protection hidden="1"/>
    </xf>
    <xf numFmtId="0" fontId="12" fillId="0" borderId="0" xfId="0" applyFont="1" applyProtection="1">
      <protection hidden="1"/>
    </xf>
    <xf numFmtId="0" fontId="16" fillId="3" borderId="1" xfId="0" applyFont="1" applyFill="1" applyBorder="1" applyAlignment="1" applyProtection="1">
      <alignment horizontal="centerContinuous" vertical="center"/>
      <protection hidden="1"/>
    </xf>
    <xf numFmtId="0" fontId="4" fillId="4" borderId="3" xfId="0" applyFont="1" applyFill="1" applyBorder="1" applyAlignment="1" applyProtection="1">
      <alignment horizontal="left" vertical="center"/>
      <protection hidden="1"/>
    </xf>
    <xf numFmtId="0" fontId="4" fillId="4" borderId="2" xfId="0" applyFont="1" applyFill="1" applyBorder="1" applyAlignment="1" applyProtection="1">
      <alignment horizontal="left" vertical="center"/>
      <protection hidden="1"/>
    </xf>
    <xf numFmtId="0" fontId="4" fillId="4" borderId="3" xfId="0" applyFont="1" applyFill="1" applyBorder="1" applyAlignment="1" applyProtection="1">
      <alignment vertical="center"/>
      <protection hidden="1"/>
    </xf>
    <xf numFmtId="0" fontId="4" fillId="4" borderId="2" xfId="0" applyFont="1" applyFill="1" applyBorder="1" applyAlignment="1" applyProtection="1">
      <alignment vertical="center"/>
      <protection hidden="1"/>
    </xf>
    <xf numFmtId="0" fontId="12" fillId="3" borderId="4" xfId="0" applyFont="1" applyFill="1" applyBorder="1" applyAlignment="1" applyProtection="1">
      <alignment horizontal="right" vertical="center"/>
      <protection hidden="1"/>
    </xf>
    <xf numFmtId="0" fontId="36" fillId="0" borderId="0" xfId="0" applyFont="1" applyAlignment="1" applyProtection="1">
      <alignment vertical="center"/>
      <protection hidden="1"/>
    </xf>
    <xf numFmtId="0" fontId="35" fillId="0" borderId="0" xfId="0" applyFont="1" applyAlignment="1" applyProtection="1">
      <alignment horizontal="center"/>
      <protection hidden="1"/>
    </xf>
    <xf numFmtId="0" fontId="8" fillId="6" borderId="0" xfId="0" applyFont="1" applyFill="1" applyAlignment="1" applyProtection="1">
      <alignment horizontal="centerContinuous" vertical="center" wrapText="1"/>
      <protection hidden="1"/>
    </xf>
    <xf numFmtId="0" fontId="4" fillId="6" borderId="0" xfId="0" applyFont="1" applyFill="1" applyAlignment="1" applyProtection="1">
      <alignment horizontal="centerContinuous"/>
      <protection hidden="1"/>
    </xf>
    <xf numFmtId="0" fontId="9" fillId="0" borderId="0" xfId="0" applyFont="1" applyAlignment="1" applyProtection="1">
      <alignment horizontal="centerContinuous"/>
      <protection hidden="1"/>
    </xf>
    <xf numFmtId="0" fontId="37" fillId="0" borderId="0" xfId="0" applyFont="1" applyAlignment="1" applyProtection="1">
      <alignment horizontal="centerContinuous"/>
      <protection hidden="1"/>
    </xf>
    <xf numFmtId="0" fontId="3" fillId="0" borderId="0" xfId="0" applyFont="1" applyAlignment="1" applyProtection="1">
      <alignment horizontal="left"/>
      <protection hidden="1"/>
    </xf>
    <xf numFmtId="49" fontId="20" fillId="7" borderId="27" xfId="0" applyNumberFormat="1" applyFont="1" applyFill="1" applyBorder="1" applyAlignment="1" applyProtection="1">
      <alignment horizontal="center" vertical="center"/>
      <protection locked="0"/>
    </xf>
    <xf numFmtId="49" fontId="20" fillId="2" borderId="27" xfId="0" applyNumberFormat="1" applyFont="1" applyFill="1" applyBorder="1" applyAlignment="1" applyProtection="1">
      <alignment horizontal="center" vertical="center"/>
      <protection locked="0"/>
    </xf>
    <xf numFmtId="49" fontId="20" fillId="8" borderId="27" xfId="0" applyNumberFormat="1" applyFont="1" applyFill="1" applyBorder="1" applyAlignment="1" applyProtection="1">
      <alignment horizontal="center" vertical="center"/>
      <protection locked="0"/>
    </xf>
    <xf numFmtId="49" fontId="20" fillId="6" borderId="27" xfId="0" applyNumberFormat="1" applyFont="1" applyFill="1" applyBorder="1" applyAlignment="1" applyProtection="1">
      <alignment horizontal="center" vertical="center"/>
      <protection locked="0"/>
    </xf>
    <xf numFmtId="0" fontId="32" fillId="0" borderId="0" xfId="0" applyFont="1" applyAlignment="1" applyProtection="1">
      <alignment horizontal="left"/>
      <protection locked="0"/>
    </xf>
    <xf numFmtId="0" fontId="12" fillId="6" borderId="0" xfId="0" applyFont="1" applyFill="1" applyAlignment="1" applyProtection="1">
      <alignment horizontal="centerContinuous"/>
      <protection hidden="1"/>
    </xf>
    <xf numFmtId="0" fontId="12" fillId="0" borderId="0" xfId="0" applyFont="1" applyProtection="1">
      <protection locked="0" hidden="1"/>
    </xf>
    <xf numFmtId="0" fontId="38" fillId="0" borderId="0" xfId="0" applyFont="1" applyAlignment="1" applyProtection="1">
      <alignment horizontal="centerContinuous"/>
      <protection hidden="1"/>
    </xf>
    <xf numFmtId="0" fontId="39" fillId="0" borderId="0" xfId="0" applyFont="1" applyAlignment="1" applyProtection="1">
      <alignment horizontal="centerContinuous"/>
      <protection hidden="1"/>
    </xf>
    <xf numFmtId="0" fontId="3" fillId="0" borderId="0" xfId="0" applyFont="1" applyAlignment="1" applyProtection="1">
      <alignment horizontal="center" vertical="center"/>
      <protection hidden="1"/>
    </xf>
    <xf numFmtId="0" fontId="12" fillId="3" borderId="4" xfId="0" applyFont="1" applyFill="1" applyBorder="1" applyAlignment="1" applyProtection="1">
      <alignment horizontal="right" vertical="center"/>
      <protection hidden="1"/>
    </xf>
    <xf numFmtId="0" fontId="12" fillId="3" borderId="2" xfId="0" applyFont="1" applyFill="1" applyBorder="1" applyAlignment="1" applyProtection="1">
      <alignment horizontal="right" vertical="center"/>
      <protection hidden="1"/>
    </xf>
    <xf numFmtId="0" fontId="12" fillId="3" borderId="1" xfId="0" applyFont="1" applyFill="1" applyBorder="1" applyAlignment="1" applyProtection="1">
      <alignment horizontal="right" vertical="center"/>
      <protection hidden="1"/>
    </xf>
    <xf numFmtId="0" fontId="5" fillId="4" borderId="3"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31" fillId="0" borderId="0" xfId="1" applyFont="1" applyAlignment="1" applyProtection="1">
      <alignment horizontal="center" vertical="center"/>
      <protection hidden="1"/>
    </xf>
    <xf numFmtId="0" fontId="40" fillId="0" borderId="0" xfId="0" applyFont="1" applyProtection="1">
      <protection hidden="1"/>
    </xf>
    <xf numFmtId="0" fontId="41" fillId="0" borderId="0" xfId="0" applyFont="1" applyAlignment="1" applyProtection="1">
      <alignment horizontal="centerContinuous"/>
      <protection hidden="1"/>
    </xf>
    <xf numFmtId="0" fontId="42" fillId="0" borderId="0" xfId="0" applyFont="1" applyAlignment="1" applyProtection="1">
      <alignment horizontal="centerContinuous"/>
      <protection hidden="1"/>
    </xf>
    <xf numFmtId="0" fontId="43" fillId="0" borderId="0" xfId="0" applyFont="1" applyAlignment="1" applyProtection="1">
      <alignment horizontal="centerContinuous"/>
      <protection hidden="1"/>
    </xf>
    <xf numFmtId="0" fontId="44" fillId="0" borderId="0" xfId="0" applyFont="1" applyAlignment="1" applyProtection="1">
      <alignment horizontal="centerContinuous"/>
      <protection hidden="1"/>
    </xf>
    <xf numFmtId="0" fontId="45" fillId="0" borderId="0" xfId="0" applyFont="1" applyAlignment="1" applyProtection="1">
      <alignment horizontal="centerContinuous"/>
      <protection hidden="1"/>
    </xf>
    <xf numFmtId="0" fontId="40" fillId="0" borderId="0" xfId="0" applyFont="1" applyAlignment="1" applyProtection="1">
      <alignment horizontal="centerContinuous"/>
      <protection hidden="1"/>
    </xf>
    <xf numFmtId="0" fontId="46" fillId="0" borderId="0" xfId="0" applyFont="1" applyAlignment="1" applyProtection="1">
      <alignment horizontal="centerContinuous"/>
      <protection hidden="1"/>
    </xf>
    <xf numFmtId="0" fontId="47" fillId="0" borderId="0" xfId="0" applyFont="1" applyAlignment="1" applyProtection="1">
      <alignment horizontal="centerContinuous"/>
      <protection hidden="1"/>
    </xf>
    <xf numFmtId="0" fontId="48" fillId="0" borderId="0" xfId="0" applyFont="1" applyProtection="1">
      <protection hidden="1"/>
    </xf>
    <xf numFmtId="0" fontId="46" fillId="0" borderId="0" xfId="0" applyFont="1" applyAlignment="1" applyProtection="1">
      <alignment horizontal="centerContinuous"/>
      <protection locked="0" hidden="1"/>
    </xf>
    <xf numFmtId="0" fontId="48" fillId="0" borderId="0" xfId="0" applyFont="1" applyProtection="1">
      <protection locked="0" hidden="1"/>
    </xf>
    <xf numFmtId="0" fontId="49" fillId="0" borderId="0" xfId="0" applyFont="1" applyAlignment="1" applyProtection="1">
      <alignment horizontal="centerContinuous"/>
      <protection locked="0" hidden="1"/>
    </xf>
    <xf numFmtId="0" fontId="50" fillId="0" borderId="0" xfId="0" applyFont="1" applyAlignment="1" applyProtection="1">
      <alignment horizontal="centerContinuous"/>
      <protection hidden="1"/>
    </xf>
    <xf numFmtId="0" fontId="18" fillId="0" borderId="28" xfId="0" applyFont="1" applyBorder="1" applyAlignment="1" applyProtection="1">
      <alignment horizontal="centerContinuous" vertical="center"/>
      <protection hidden="1"/>
    </xf>
    <xf numFmtId="0" fontId="3" fillId="0" borderId="0" xfId="0" applyFont="1" applyAlignment="1" applyProtection="1">
      <alignment horizontal="centerContinuous" vertical="center"/>
      <protection hidden="1"/>
    </xf>
    <xf numFmtId="0" fontId="18" fillId="0" borderId="0" xfId="0" applyFont="1" applyAlignment="1" applyProtection="1">
      <alignment horizontal="centerContinuous" vertical="center"/>
      <protection hidden="1"/>
    </xf>
    <xf numFmtId="0" fontId="51" fillId="0" borderId="0" xfId="0" applyFont="1" applyAlignment="1" applyProtection="1">
      <alignment horizontal="centerContinuous" vertical="center"/>
      <protection hidden="1"/>
    </xf>
    <xf numFmtId="0" fontId="52" fillId="0" borderId="0" xfId="0" applyFont="1" applyAlignment="1" applyProtection="1">
      <alignment horizontal="right" vertical="center" indent="1"/>
      <protection hidden="1"/>
    </xf>
    <xf numFmtId="0" fontId="53" fillId="0" borderId="0" xfId="0" applyFont="1" applyAlignment="1" applyProtection="1">
      <alignment horizontal="centerContinuous"/>
      <protection hidden="1"/>
    </xf>
    <xf numFmtId="0" fontId="54" fillId="0" borderId="0" xfId="0" applyFont="1" applyProtection="1">
      <protection hidden="1"/>
    </xf>
    <xf numFmtId="10" fontId="3" fillId="0" borderId="0" xfId="0" applyNumberFormat="1" applyFont="1" applyAlignment="1" applyProtection="1">
      <alignment horizontal="left" vertical="center"/>
      <protection locked="0" hidden="1"/>
    </xf>
  </cellXfs>
  <cellStyles count="2">
    <cellStyle name="Lien hypertexte" xfId="1" builtinId="8"/>
    <cellStyle name="Normal" xfId="0" builtinId="0"/>
  </cellStyles>
  <dxfs count="4">
    <dxf>
      <font>
        <color theme="5"/>
      </font>
    </dxf>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L$43" lockText="1" noThreeD="1"/>
</file>

<file path=xl/ctrlProps/ctrlProp2.xml><?xml version="1.0" encoding="utf-8"?>
<formControlPr xmlns="http://schemas.microsoft.com/office/spreadsheetml/2009/9/main" objectType="CheckBox" fmlaLink="$L$46" lockText="1" noThreeD="1"/>
</file>

<file path=xl/ctrlProps/ctrlProp3.xml><?xml version="1.0" encoding="utf-8"?>
<formControlPr xmlns="http://schemas.microsoft.com/office/spreadsheetml/2009/9/main" objectType="CheckBox" fmlaLink="$L$44" lockText="1" noThreeD="1"/>
</file>

<file path=xl/ctrlProps/ctrlProp4.xml><?xml version="1.0" encoding="utf-8"?>
<formControlPr xmlns="http://schemas.microsoft.com/office/spreadsheetml/2009/9/main" objectType="CheckBox" fmlaLink="$L$47" lockText="1" noThreeD="1"/>
</file>

<file path=xl/ctrlProps/ctrlProp5.xml><?xml version="1.0" encoding="utf-8"?>
<formControlPr xmlns="http://schemas.microsoft.com/office/spreadsheetml/2009/9/main" objectType="CheckBox" fmlaLink="$L$42" lockText="1" noThreeD="1"/>
</file>

<file path=xl/ctrlProps/ctrlProp6.xml><?xml version="1.0" encoding="utf-8"?>
<formControlPr xmlns="http://schemas.microsoft.com/office/spreadsheetml/2009/9/main" objectType="CheckBox" fmlaLink="$L$4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219075</xdr:colOff>
          <xdr:row>41</xdr:row>
          <xdr:rowOff>114300</xdr:rowOff>
        </xdr:from>
        <xdr:to>
          <xdr:col>7</xdr:col>
          <xdr:colOff>542925</xdr:colOff>
          <xdr:row>43</xdr:row>
          <xdr:rowOff>48817</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xdr:row>
          <xdr:rowOff>123825</xdr:rowOff>
        </xdr:from>
        <xdr:to>
          <xdr:col>7</xdr:col>
          <xdr:colOff>542925</xdr:colOff>
          <xdr:row>45</xdr:row>
          <xdr:rowOff>114299</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41</xdr:row>
          <xdr:rowOff>123825</xdr:rowOff>
        </xdr:from>
        <xdr:to>
          <xdr:col>9</xdr:col>
          <xdr:colOff>609600</xdr:colOff>
          <xdr:row>43</xdr:row>
          <xdr:rowOff>58342</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43</xdr:row>
          <xdr:rowOff>123825</xdr:rowOff>
        </xdr:from>
        <xdr:to>
          <xdr:col>9</xdr:col>
          <xdr:colOff>609600</xdr:colOff>
          <xdr:row>45</xdr:row>
          <xdr:rowOff>114299</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41</xdr:row>
          <xdr:rowOff>114300</xdr:rowOff>
        </xdr:from>
        <xdr:to>
          <xdr:col>5</xdr:col>
          <xdr:colOff>542925</xdr:colOff>
          <xdr:row>43</xdr:row>
          <xdr:rowOff>48817</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43</xdr:row>
          <xdr:rowOff>123825</xdr:rowOff>
        </xdr:from>
        <xdr:to>
          <xdr:col>5</xdr:col>
          <xdr:colOff>542925</xdr:colOff>
          <xdr:row>45</xdr:row>
          <xdr:rowOff>114299</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V60"/>
  <sheetViews>
    <sheetView showGridLines="0" tabSelected="1" zoomScale="90" zoomScaleNormal="90" workbookViewId="0">
      <selection activeCell="E19" sqref="E19"/>
    </sheetView>
  </sheetViews>
  <sheetFormatPr baseColWidth="10" defaultColWidth="10.86328125" defaultRowHeight="13.5" x14ac:dyDescent="0.35"/>
  <cols>
    <col min="1" max="1" width="10.86328125" style="14"/>
    <col min="2" max="6" width="17.86328125" style="14" customWidth="1"/>
    <col min="7" max="7" width="18.73046875" style="14" customWidth="1"/>
    <col min="8" max="9" width="17.86328125" style="14" customWidth="1"/>
    <col min="10" max="10" width="20.86328125" style="14" customWidth="1"/>
    <col min="11" max="11" width="10.86328125" style="97"/>
    <col min="12" max="15" width="10.86328125" style="53"/>
    <col min="16" max="18" width="10.86328125" style="117"/>
    <col min="19" max="16384" width="10.86328125" style="14"/>
  </cols>
  <sheetData>
    <row r="1" spans="2:19" ht="43.5" customHeight="1" x14ac:dyDescent="0.7">
      <c r="C1" s="15"/>
      <c r="D1" s="52" t="s">
        <v>100</v>
      </c>
      <c r="E1" s="51" t="s">
        <v>99</v>
      </c>
      <c r="F1" s="73"/>
      <c r="G1" s="78" t="s">
        <v>93</v>
      </c>
      <c r="H1" s="15"/>
      <c r="I1" s="16" t="s">
        <v>0</v>
      </c>
    </row>
    <row r="2" spans="2:19" ht="30.95" customHeight="1" x14ac:dyDescent="0.35">
      <c r="B2" s="17" t="str">
        <f>IF(app="BP + EPRD*","* applications Budget Prévisionnel et EPRD incluses",IF(app="CA + ERRD*","* applications Compte Administratif et ERRD incluses",""))</f>
        <v/>
      </c>
      <c r="D2" s="18"/>
      <c r="E2" s="19"/>
      <c r="G2" s="20" t="str">
        <f>IF(app="BP","Budget Prévisionnel "&amp;exercice,IF(app="CA","Compte Administratif "&amp;exercice,""))</f>
        <v/>
      </c>
    </row>
    <row r="3" spans="2:19" ht="25.5" customHeight="1" x14ac:dyDescent="0.35">
      <c r="B3" s="84" t="s">
        <v>13</v>
      </c>
      <c r="C3" s="85"/>
      <c r="D3" s="50"/>
      <c r="E3" s="64"/>
      <c r="F3" s="64"/>
      <c r="G3" s="64"/>
      <c r="H3" s="65"/>
      <c r="I3" s="66" t="s">
        <v>6</v>
      </c>
      <c r="J3" s="2">
        <f ca="1">TODAY()</f>
        <v>45313</v>
      </c>
    </row>
    <row r="4" spans="2:19" ht="25.5" customHeight="1" x14ac:dyDescent="0.35">
      <c r="B4" s="86" t="s">
        <v>3</v>
      </c>
      <c r="C4" s="85"/>
      <c r="D4" s="50"/>
      <c r="E4" s="64"/>
      <c r="F4" s="64"/>
      <c r="G4" s="64"/>
      <c r="H4" s="65"/>
      <c r="I4" s="66" t="s">
        <v>4</v>
      </c>
      <c r="J4" s="4"/>
      <c r="S4" s="53">
        <v>1</v>
      </c>
    </row>
    <row r="5" spans="2:19" ht="25.5" customHeight="1" x14ac:dyDescent="0.35">
      <c r="B5" s="86" t="s">
        <v>5</v>
      </c>
      <c r="C5" s="85" t="s">
        <v>5</v>
      </c>
      <c r="D5" s="50"/>
      <c r="E5" s="64"/>
      <c r="F5" s="64"/>
      <c r="G5" s="64"/>
      <c r="H5" s="65"/>
      <c r="I5" s="66" t="s">
        <v>1</v>
      </c>
      <c r="J5" s="3"/>
      <c r="S5" s="53">
        <v>2</v>
      </c>
    </row>
    <row r="6" spans="2:19" ht="25.5" customHeight="1" x14ac:dyDescent="0.35">
      <c r="B6" s="84" t="s">
        <v>2</v>
      </c>
      <c r="C6" s="85" t="s">
        <v>5</v>
      </c>
      <c r="D6" s="50"/>
      <c r="E6" s="64"/>
      <c r="F6" s="65"/>
      <c r="G6" s="66" t="s">
        <v>7</v>
      </c>
      <c r="H6" s="49"/>
      <c r="I6" s="62"/>
      <c r="J6" s="63"/>
      <c r="S6" s="53">
        <v>3</v>
      </c>
    </row>
    <row r="7" spans="2:19" x14ac:dyDescent="0.35">
      <c r="B7" s="26"/>
      <c r="C7" s="26"/>
      <c r="D7" s="26"/>
      <c r="E7" s="26"/>
      <c r="F7" s="26"/>
      <c r="G7" s="26"/>
      <c r="H7" s="26"/>
      <c r="I7" s="26"/>
      <c r="J7" s="26"/>
      <c r="S7" s="53">
        <v>4</v>
      </c>
    </row>
    <row r="8" spans="2:19" ht="17.25" customHeight="1" x14ac:dyDescent="0.35">
      <c r="E8" s="61" t="s">
        <v>8</v>
      </c>
      <c r="F8" s="61"/>
      <c r="G8" s="87" t="s">
        <v>89</v>
      </c>
      <c r="H8" s="88"/>
      <c r="I8" s="26"/>
      <c r="J8" s="26"/>
      <c r="S8" s="53">
        <v>5</v>
      </c>
    </row>
    <row r="9" spans="2:19" ht="24" customHeight="1" x14ac:dyDescent="0.4">
      <c r="B9" s="44" t="s">
        <v>94</v>
      </c>
      <c r="C9" s="44"/>
      <c r="D9" s="44"/>
      <c r="E9" s="44"/>
      <c r="F9" s="44"/>
      <c r="G9" s="44"/>
      <c r="H9" s="44"/>
      <c r="I9" s="44"/>
      <c r="J9" s="44"/>
      <c r="K9" s="98"/>
      <c r="S9" s="53">
        <v>6</v>
      </c>
    </row>
    <row r="10" spans="2:19" ht="15" x14ac:dyDescent="0.4">
      <c r="B10" s="46" t="s">
        <v>14</v>
      </c>
      <c r="C10" s="46"/>
      <c r="D10" s="46"/>
      <c r="E10" s="46"/>
      <c r="F10" s="46"/>
      <c r="G10" s="46"/>
      <c r="H10" s="46"/>
      <c r="I10" s="46"/>
      <c r="J10" s="46"/>
      <c r="K10" s="99"/>
      <c r="S10" s="53">
        <v>7</v>
      </c>
    </row>
    <row r="11" spans="2:19" ht="15" x14ac:dyDescent="0.4">
      <c r="B11" s="47"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47"/>
      <c r="D11" s="47"/>
      <c r="E11" s="47"/>
      <c r="F11" s="47"/>
      <c r="G11" s="47"/>
      <c r="H11" s="47"/>
      <c r="I11" s="47"/>
      <c r="J11" s="47"/>
      <c r="K11" s="100"/>
      <c r="S11" s="53">
        <v>8</v>
      </c>
    </row>
    <row r="12" spans="2:19" ht="15" x14ac:dyDescent="0.4">
      <c r="B12" s="44"/>
      <c r="C12" s="44"/>
      <c r="D12" s="44"/>
      <c r="E12" s="44"/>
      <c r="F12" s="44"/>
      <c r="G12" s="44"/>
      <c r="H12" s="44"/>
      <c r="I12" s="44"/>
      <c r="J12" s="44"/>
      <c r="K12" s="98"/>
      <c r="S12" s="53">
        <v>9</v>
      </c>
    </row>
    <row r="13" spans="2:19" ht="17.25" x14ac:dyDescent="0.45">
      <c r="B13" s="54" t="str">
        <f>"Achat de l'Application "&amp;app&amp;exercice&amp;" "&amp;type&amp; " (Assistance technique* incluse jusqu'au 28/06/"&amp;RIGHT(exercice,4)&amp;")"</f>
        <v>Achat de l'Application ERRD 2023 + EPRD 2024 EHPAD (Assistance technique* incluse jusqu'au 28/06/2024)</v>
      </c>
      <c r="C13" s="54"/>
      <c r="D13" s="54"/>
      <c r="E13" s="54"/>
      <c r="F13" s="54"/>
      <c r="G13" s="54"/>
      <c r="H13" s="54"/>
      <c r="I13" s="54"/>
      <c r="J13" s="54"/>
      <c r="K13" s="101"/>
      <c r="S13" s="53">
        <v>10</v>
      </c>
    </row>
    <row r="14" spans="2:19" x14ac:dyDescent="0.35">
      <c r="B14" s="55" t="s">
        <v>113</v>
      </c>
      <c r="C14" s="55"/>
      <c r="D14" s="55"/>
      <c r="E14" s="55"/>
      <c r="F14" s="55"/>
      <c r="G14" s="55"/>
      <c r="H14" s="55"/>
      <c r="I14" s="55"/>
      <c r="J14" s="55"/>
      <c r="K14" s="102"/>
      <c r="S14" s="53">
        <v>11</v>
      </c>
    </row>
    <row r="15" spans="2:19" x14ac:dyDescent="0.35">
      <c r="B15" s="45" t="s">
        <v>98</v>
      </c>
      <c r="C15" s="45"/>
      <c r="D15" s="45"/>
      <c r="E15" s="45"/>
      <c r="F15" s="45"/>
      <c r="G15" s="45"/>
      <c r="H15" s="45"/>
      <c r="I15" s="45"/>
      <c r="J15" s="45"/>
      <c r="K15" s="103"/>
      <c r="S15" s="53">
        <v>12</v>
      </c>
    </row>
    <row r="16" spans="2:19" x14ac:dyDescent="0.35">
      <c r="B16" s="57" t="s">
        <v>92</v>
      </c>
      <c r="C16" s="57"/>
      <c r="D16" s="57"/>
      <c r="E16" s="57"/>
      <c r="F16" s="57"/>
      <c r="G16" s="57"/>
      <c r="H16" s="57"/>
      <c r="I16" s="57"/>
      <c r="J16" s="57"/>
      <c r="K16" s="104"/>
      <c r="S16" s="53">
        <v>13</v>
      </c>
    </row>
    <row r="17" spans="2:19" x14ac:dyDescent="0.35">
      <c r="B17" s="82" t="s">
        <v>112</v>
      </c>
      <c r="C17" s="82"/>
      <c r="D17" s="82"/>
      <c r="E17" s="82"/>
      <c r="F17" s="82"/>
      <c r="G17" s="82"/>
      <c r="H17" s="82"/>
      <c r="I17" s="82"/>
      <c r="J17" s="82"/>
      <c r="K17" s="105"/>
      <c r="S17" s="53">
        <v>18</v>
      </c>
    </row>
    <row r="18" spans="2:19" x14ac:dyDescent="0.35">
      <c r="C18" s="68"/>
      <c r="D18" s="68"/>
      <c r="E18" s="68"/>
      <c r="F18" s="26"/>
      <c r="G18" s="60"/>
      <c r="H18" s="60"/>
      <c r="I18" s="60"/>
      <c r="J18" s="26"/>
      <c r="S18" s="53"/>
    </row>
    <row r="19" spans="2:19" ht="25.5" x14ac:dyDescent="0.35">
      <c r="C19" s="69" t="s">
        <v>95</v>
      </c>
      <c r="D19" s="69"/>
      <c r="E19" s="69"/>
      <c r="F19" s="70"/>
      <c r="G19" s="79"/>
      <c r="H19" s="79"/>
      <c r="I19" s="69"/>
      <c r="J19" s="69"/>
    </row>
    <row r="20" spans="2:19" x14ac:dyDescent="0.35">
      <c r="B20" s="26"/>
      <c r="C20" s="26"/>
      <c r="D20" s="26"/>
      <c r="E20" s="72" t="s">
        <v>97</v>
      </c>
      <c r="F20" s="71"/>
      <c r="G20" s="71"/>
      <c r="H20" s="57"/>
      <c r="I20" s="60"/>
      <c r="J20" s="67"/>
    </row>
    <row r="21" spans="2:19" ht="15" x14ac:dyDescent="0.35">
      <c r="C21" s="74"/>
      <c r="D21" s="75"/>
      <c r="E21" s="76"/>
      <c r="F21" s="77"/>
      <c r="G21" s="74"/>
      <c r="H21" s="75"/>
      <c r="I21" s="76"/>
      <c r="J21" s="77"/>
    </row>
    <row r="22" spans="2:19" ht="15" x14ac:dyDescent="0.35">
      <c r="C22" s="74"/>
      <c r="D22" s="75"/>
      <c r="E22" s="76"/>
      <c r="F22" s="77"/>
      <c r="G22" s="74"/>
      <c r="H22" s="75"/>
      <c r="I22" s="76"/>
      <c r="J22" s="77"/>
    </row>
    <row r="23" spans="2:19" ht="15" x14ac:dyDescent="0.35">
      <c r="C23" s="74"/>
      <c r="D23" s="75"/>
      <c r="E23" s="76"/>
      <c r="F23" s="77"/>
      <c r="G23" s="74"/>
      <c r="H23" s="75"/>
      <c r="I23" s="76"/>
      <c r="J23" s="77"/>
    </row>
    <row r="24" spans="2:19" ht="15" x14ac:dyDescent="0.35">
      <c r="C24" s="74"/>
      <c r="D24" s="75"/>
      <c r="E24" s="76"/>
      <c r="F24" s="77"/>
      <c r="G24" s="74"/>
      <c r="H24" s="75"/>
      <c r="I24" s="76"/>
      <c r="J24" s="77"/>
    </row>
    <row r="25" spans="2:19" ht="15" x14ac:dyDescent="0.35">
      <c r="C25" s="74"/>
      <c r="D25" s="75"/>
      <c r="E25" s="76"/>
      <c r="F25" s="77"/>
      <c r="G25" s="74"/>
      <c r="H25" s="75"/>
      <c r="I25" s="76"/>
      <c r="J25" s="77"/>
    </row>
    <row r="26" spans="2:19" ht="15" x14ac:dyDescent="0.35">
      <c r="B26" s="21"/>
      <c r="C26" s="74"/>
      <c r="D26" s="75"/>
      <c r="E26" s="76"/>
      <c r="F26" s="77"/>
      <c r="G26" s="74"/>
      <c r="H26" s="75"/>
      <c r="I26" s="76"/>
      <c r="J26" s="77"/>
    </row>
    <row r="27" spans="2:19" ht="15" x14ac:dyDescent="0.35">
      <c r="C27" s="74"/>
      <c r="D27" s="75"/>
      <c r="E27" s="76"/>
      <c r="F27" s="77"/>
      <c r="G27" s="74"/>
      <c r="H27" s="75"/>
      <c r="I27" s="76"/>
      <c r="J27" s="77"/>
      <c r="S27" s="53"/>
    </row>
    <row r="28" spans="2:19" ht="15" x14ac:dyDescent="0.35">
      <c r="C28" s="74"/>
      <c r="D28" s="75"/>
      <c r="E28" s="76"/>
      <c r="F28" s="77"/>
      <c r="G28" s="74"/>
      <c r="H28" s="75"/>
      <c r="I28" s="76"/>
      <c r="J28" s="77"/>
      <c r="S28" s="53"/>
    </row>
    <row r="29" spans="2:19" ht="15" x14ac:dyDescent="0.35">
      <c r="C29" s="74"/>
      <c r="D29" s="75"/>
      <c r="E29" s="76"/>
      <c r="F29" s="77"/>
      <c r="G29" s="74"/>
      <c r="H29" s="75"/>
      <c r="I29" s="76"/>
      <c r="J29" s="77"/>
      <c r="S29" s="53"/>
    </row>
    <row r="30" spans="2:19" ht="15" x14ac:dyDescent="0.35">
      <c r="C30" s="74"/>
      <c r="D30" s="75"/>
      <c r="E30" s="76"/>
      <c r="F30" s="77"/>
      <c r="G30" s="74"/>
      <c r="H30" s="75"/>
      <c r="I30" s="76"/>
      <c r="J30" s="77"/>
      <c r="S30" s="53"/>
    </row>
    <row r="31" spans="2:19" x14ac:dyDescent="0.35">
      <c r="C31" s="57"/>
      <c r="D31" s="57"/>
      <c r="E31" s="57"/>
      <c r="F31" s="26"/>
      <c r="G31" s="60"/>
      <c r="H31" s="57"/>
      <c r="I31" s="107"/>
      <c r="J31" s="108"/>
      <c r="S31" s="53"/>
    </row>
    <row r="32" spans="2:19" x14ac:dyDescent="0.35">
      <c r="C32" s="57"/>
      <c r="D32" s="57"/>
      <c r="E32" s="57"/>
      <c r="F32" s="56" t="s">
        <v>90</v>
      </c>
      <c r="G32" s="56"/>
      <c r="H32" s="57" t="s">
        <v>96</v>
      </c>
      <c r="S32" s="53"/>
    </row>
    <row r="33" spans="2:22" x14ac:dyDescent="0.35">
      <c r="F33" s="95">
        <f>COUNTA(C21:J30)</f>
        <v>0</v>
      </c>
      <c r="G33" s="95"/>
      <c r="H33" s="57"/>
      <c r="K33" s="104"/>
      <c r="L33" s="116"/>
      <c r="M33" s="60"/>
      <c r="V33" s="53"/>
    </row>
    <row r="34" spans="2:22" x14ac:dyDescent="0.35">
      <c r="E34" s="57" t="str">
        <f>B17</f>
        <v>**270,00€ HT +135,00€ HT par CCN supplémentaire + 40,00€ HT par établissement</v>
      </c>
      <c r="F34" s="45"/>
      <c r="G34" s="57"/>
      <c r="H34" s="57"/>
      <c r="K34" s="104"/>
      <c r="L34" s="116"/>
      <c r="M34" s="60"/>
      <c r="V34" s="53"/>
    </row>
    <row r="35" spans="2:22" x14ac:dyDescent="0.35">
      <c r="E35" s="26"/>
      <c r="H35" s="57"/>
      <c r="K35" s="104"/>
      <c r="L35" s="116"/>
      <c r="M35" s="60"/>
      <c r="V35" s="53"/>
    </row>
    <row r="36" spans="2:22" x14ac:dyDescent="0.35">
      <c r="E36" s="26"/>
      <c r="F36" s="115" t="s">
        <v>114</v>
      </c>
      <c r="G36" s="118">
        <v>0.2</v>
      </c>
      <c r="H36" s="26"/>
      <c r="K36" s="106"/>
      <c r="L36" s="60"/>
      <c r="M36" s="60"/>
      <c r="V36" s="53">
        <v>19</v>
      </c>
    </row>
    <row r="37" spans="2:22" ht="24" customHeight="1" x14ac:dyDescent="0.35">
      <c r="D37" s="26"/>
      <c r="E37" s="26"/>
      <c r="F37" s="58" t="s">
        <v>91</v>
      </c>
      <c r="G37" s="59">
        <f>IF(OR(L49=0,F33=0),,(270/2*(1+L49)+F33*40))</f>
        <v>0</v>
      </c>
      <c r="H37" s="26"/>
      <c r="S37" s="53">
        <v>20</v>
      </c>
    </row>
    <row r="38" spans="2:22" ht="24" customHeight="1" x14ac:dyDescent="0.35">
      <c r="D38" s="26"/>
      <c r="E38" s="26"/>
      <c r="F38" s="27" t="s">
        <v>9</v>
      </c>
      <c r="G38" s="1">
        <f>G37*(1+G36)</f>
        <v>0</v>
      </c>
      <c r="H38" s="26"/>
      <c r="I38" s="108"/>
      <c r="J38" s="108"/>
      <c r="M38" s="53" t="str">
        <f>CONCATENATE(IF(CCN_1=TRUE,M42,""),IF(CCN_2=TRUE,M43,""),IF(CCN_3=TRUE,M44,""),IF(CCN_4=TRUE,M45,""),IF(CCN_5=TRUE,M46,""),IF(CCN_6=TRUE,M47,""))</f>
        <v/>
      </c>
      <c r="S38" s="53">
        <v>21</v>
      </c>
    </row>
    <row r="39" spans="2:22" x14ac:dyDescent="0.35">
      <c r="B39" s="21"/>
      <c r="C39" s="22"/>
      <c r="D39" s="23"/>
      <c r="E39" s="24"/>
      <c r="F39" s="25"/>
      <c r="H39" s="25"/>
      <c r="I39" s="109"/>
      <c r="J39" s="108"/>
      <c r="S39" s="53">
        <v>22</v>
      </c>
    </row>
    <row r="40" spans="2:22" ht="17.25" x14ac:dyDescent="0.45">
      <c r="B40" s="114" t="str">
        <f>IF(L49=0,"Vous devez choisir au moins une convention collective ci-dessous :","CCN choisie"&amp;IF(L49&gt;1,"s","")&amp;" : "&amp;M38)</f>
        <v>Vous devez choisir au moins une convention collective ci-dessous :</v>
      </c>
      <c r="C40" s="81"/>
      <c r="D40" s="81"/>
      <c r="E40" s="81"/>
      <c r="F40" s="81"/>
      <c r="G40" s="81"/>
      <c r="H40" s="81"/>
      <c r="I40" s="110"/>
      <c r="J40" s="110"/>
      <c r="K40" s="110"/>
      <c r="S40" s="53">
        <v>23</v>
      </c>
    </row>
    <row r="41" spans="2:22" ht="6.4" customHeight="1" thickBot="1" x14ac:dyDescent="0.4">
      <c r="B41" s="28"/>
      <c r="C41" s="28"/>
      <c r="D41" s="28"/>
      <c r="E41" s="28"/>
      <c r="S41" s="53">
        <v>25</v>
      </c>
    </row>
    <row r="42" spans="2:22" x14ac:dyDescent="0.35">
      <c r="B42" s="29"/>
      <c r="C42" s="30"/>
      <c r="D42" s="30"/>
      <c r="E42" s="30"/>
      <c r="F42" s="31"/>
      <c r="G42" s="31"/>
      <c r="H42" s="31"/>
      <c r="I42" s="31"/>
      <c r="J42" s="32"/>
      <c r="L42" s="80" t="b">
        <v>0</v>
      </c>
      <c r="M42" s="53" t="str">
        <f>SUBSTITUTE(N42,"&gt;",IF(L49&gt;1,"/ ",""))</f>
        <v xml:space="preserve">BAD </v>
      </c>
      <c r="N42" s="60" t="str">
        <f>E43</f>
        <v>BAD &gt;</v>
      </c>
      <c r="S42" s="53">
        <v>26</v>
      </c>
    </row>
    <row r="43" spans="2:22" ht="15" x14ac:dyDescent="0.35">
      <c r="B43" s="111" t="s">
        <v>110</v>
      </c>
      <c r="C43" s="112"/>
      <c r="D43" s="112"/>
      <c r="E43" s="33" t="s">
        <v>106</v>
      </c>
      <c r="F43" s="34"/>
      <c r="G43" s="33" t="str">
        <f>"CCN66"&amp;IF(type="EHPAD",""," &amp; CHRS") &amp; " &gt;"</f>
        <v>CCN66 &gt;</v>
      </c>
      <c r="H43" s="34"/>
      <c r="I43" s="33" t="s">
        <v>107</v>
      </c>
      <c r="J43" s="35"/>
      <c r="L43" s="80" t="b">
        <v>0</v>
      </c>
      <c r="M43" s="53" t="str">
        <f>SUBSTITUTE(N43,"&gt;",IF(AND(L49&gt;1,COUNTIF(L44:L47,TRUE)),"/ ",""))</f>
        <v xml:space="preserve">CCN66 </v>
      </c>
      <c r="N43" s="60" t="str">
        <f>G43</f>
        <v>CCN66 &gt;</v>
      </c>
      <c r="S43" s="53">
        <v>27</v>
      </c>
    </row>
    <row r="44" spans="2:22" ht="9.75" customHeight="1" x14ac:dyDescent="0.35">
      <c r="B44" s="111"/>
      <c r="C44" s="113"/>
      <c r="D44" s="112"/>
      <c r="E44" s="33"/>
      <c r="F44" s="33"/>
      <c r="G44" s="33"/>
      <c r="H44" s="33"/>
      <c r="I44" s="33"/>
      <c r="J44" s="35"/>
      <c r="L44" s="80" t="b">
        <v>0</v>
      </c>
      <c r="M44" s="53" t="str">
        <f>SUBSTITUTE(N44,"&gt;",IF(AND(L49&gt;1,COUNTIF(L45:L47,TRUE)),"/ ",""))</f>
        <v xml:space="preserve">CCN51 </v>
      </c>
      <c r="N44" s="60" t="str">
        <f>I43</f>
        <v>CCN51 &gt;</v>
      </c>
      <c r="S44" s="53">
        <v>28</v>
      </c>
    </row>
    <row r="45" spans="2:22" ht="15" x14ac:dyDescent="0.35">
      <c r="B45" s="111" t="s">
        <v>111</v>
      </c>
      <c r="C45" s="112"/>
      <c r="D45" s="112"/>
      <c r="E45" s="33" t="s">
        <v>108</v>
      </c>
      <c r="F45" s="34"/>
      <c r="G45" s="33" t="str">
        <f>IF(type="EHPAD","CCU SYNERPA (FHP)","CCN65"&amp;IF(type="SAAD"," **",)) &amp;" &gt;"</f>
        <v>CCU SYNERPA (FHP) &gt;</v>
      </c>
      <c r="H45" s="34"/>
      <c r="I45" s="33" t="s">
        <v>109</v>
      </c>
      <c r="J45" s="35"/>
      <c r="L45" s="80" t="b">
        <v>0</v>
      </c>
      <c r="M45" s="53" t="str">
        <f>SUBSTITUTE(N45,"&gt;",IF(AND(L49&gt;1,COUNTIF(L46:L47,TRUE)),"/ ",""))</f>
        <v xml:space="preserve">Droit du travail </v>
      </c>
      <c r="N45" s="60" t="str">
        <f>E45</f>
        <v>Droit du travail &gt;</v>
      </c>
      <c r="S45" s="53">
        <v>29</v>
      </c>
    </row>
    <row r="46" spans="2:22" ht="13.9" thickBot="1" x14ac:dyDescent="0.4">
      <c r="B46" s="36"/>
      <c r="C46" s="37"/>
      <c r="D46" s="37"/>
      <c r="E46" s="37"/>
      <c r="F46" s="38"/>
      <c r="G46" s="38"/>
      <c r="H46" s="38"/>
      <c r="I46" s="38"/>
      <c r="J46" s="39"/>
      <c r="L46" s="80" t="b">
        <v>0</v>
      </c>
      <c r="M46" s="53" t="str">
        <f>SUBSTITUTE(N46,"&gt;",IF(AND(L49&gt;1,L47=TRUE),"/ ",""))</f>
        <v xml:space="preserve">CCU SYNERPA (FHP) </v>
      </c>
      <c r="N46" s="53" t="str">
        <f>G45</f>
        <v>CCU SYNERPA (FHP) &gt;</v>
      </c>
      <c r="S46" s="53">
        <v>30</v>
      </c>
    </row>
    <row r="47" spans="2:22" x14ac:dyDescent="0.35">
      <c r="B47" s="28"/>
      <c r="C47" s="28"/>
      <c r="D47" s="28"/>
      <c r="E47" s="28"/>
      <c r="J47" s="48" t="str">
        <f>IF(type="SAAD","** Sur demande","")</f>
        <v/>
      </c>
      <c r="L47" s="80" t="b">
        <v>0</v>
      </c>
      <c r="M47" s="53" t="str">
        <f>SUBSTITUTE(N47," &gt;","")</f>
        <v>CRF</v>
      </c>
      <c r="N47" s="60" t="str">
        <f>I45</f>
        <v>CRF &gt;</v>
      </c>
    </row>
    <row r="48" spans="2:22" x14ac:dyDescent="0.35">
      <c r="B48" s="83" t="s">
        <v>102</v>
      </c>
      <c r="C48" s="83"/>
      <c r="D48" s="83"/>
      <c r="E48" s="83"/>
      <c r="F48" s="83"/>
      <c r="G48" s="83"/>
      <c r="H48" s="83"/>
      <c r="I48" s="83"/>
      <c r="J48" s="83"/>
    </row>
    <row r="49" spans="2:12" x14ac:dyDescent="0.35">
      <c r="B49" s="83" t="s">
        <v>15</v>
      </c>
      <c r="C49" s="83"/>
      <c r="D49" s="83"/>
      <c r="E49" s="83"/>
      <c r="F49" s="83"/>
      <c r="G49" s="83"/>
      <c r="H49" s="83"/>
      <c r="I49" s="83"/>
      <c r="J49" s="83"/>
      <c r="L49" s="53">
        <f>COUNTIF(L42:L47,TRUE)</f>
        <v>0</v>
      </c>
    </row>
    <row r="50" spans="2:12" x14ac:dyDescent="0.35">
      <c r="B50" s="83" t="s">
        <v>103</v>
      </c>
      <c r="C50" s="83"/>
      <c r="D50" s="83"/>
      <c r="E50" s="83"/>
      <c r="F50" s="83"/>
      <c r="G50" s="83"/>
      <c r="H50" s="83"/>
      <c r="I50" s="83"/>
      <c r="J50" s="83"/>
    </row>
    <row r="51" spans="2:12" ht="15.75" x14ac:dyDescent="0.35">
      <c r="B51" s="96" t="s">
        <v>87</v>
      </c>
      <c r="C51" s="96"/>
      <c r="D51" s="96"/>
      <c r="E51" s="96"/>
      <c r="F51" s="96"/>
      <c r="G51" s="96"/>
      <c r="H51" s="96"/>
      <c r="I51" s="96"/>
      <c r="J51" s="96"/>
    </row>
    <row r="52" spans="2:12" x14ac:dyDescent="0.35">
      <c r="B52" s="28"/>
      <c r="C52" s="28"/>
      <c r="D52" s="28"/>
      <c r="E52" s="28"/>
    </row>
    <row r="53" spans="2:12" ht="17.25" x14ac:dyDescent="0.35">
      <c r="B53" s="89" t="s">
        <v>104</v>
      </c>
      <c r="C53" s="90"/>
      <c r="D53" s="90"/>
      <c r="E53" s="90"/>
      <c r="F53" s="90"/>
      <c r="G53" s="90"/>
      <c r="H53" s="90"/>
      <c r="I53" s="90"/>
      <c r="J53" s="91"/>
    </row>
    <row r="54" spans="2:12" ht="17.25" x14ac:dyDescent="0.45">
      <c r="B54" s="40"/>
      <c r="C54" s="41" t="s">
        <v>10</v>
      </c>
      <c r="D54" s="41">
        <v>1350</v>
      </c>
      <c r="E54" s="41">
        <v>6100</v>
      </c>
      <c r="F54" s="41" t="s">
        <v>12</v>
      </c>
      <c r="G54" s="42">
        <v>1345</v>
      </c>
      <c r="H54" s="41">
        <v>7135</v>
      </c>
      <c r="I54" s="41">
        <v>253</v>
      </c>
      <c r="J54" s="43"/>
    </row>
    <row r="55" spans="2:12" ht="17.25" x14ac:dyDescent="0.35">
      <c r="B55" s="92" t="s">
        <v>11</v>
      </c>
      <c r="C55" s="93"/>
      <c r="D55" s="93"/>
      <c r="E55" s="93"/>
      <c r="F55" s="93"/>
      <c r="G55" s="93"/>
      <c r="H55" s="93"/>
      <c r="I55" s="93"/>
      <c r="J55" s="94"/>
    </row>
    <row r="56" spans="2:12" x14ac:dyDescent="0.35">
      <c r="C56" s="28"/>
      <c r="D56" s="28"/>
      <c r="E56" s="28"/>
    </row>
    <row r="57" spans="2:12" x14ac:dyDescent="0.35">
      <c r="B57" s="28"/>
      <c r="C57" s="28"/>
      <c r="D57" s="28"/>
      <c r="E57" s="28"/>
    </row>
    <row r="58" spans="2:12" x14ac:dyDescent="0.35">
      <c r="B58" s="83" t="s">
        <v>105</v>
      </c>
      <c r="C58" s="83"/>
      <c r="D58" s="83"/>
      <c r="E58" s="83"/>
      <c r="F58" s="83"/>
      <c r="G58" s="83"/>
      <c r="H58" s="83"/>
      <c r="I58" s="83"/>
      <c r="J58" s="83"/>
    </row>
    <row r="59" spans="2:12" x14ac:dyDescent="0.35">
      <c r="B59" s="83" t="s">
        <v>101</v>
      </c>
      <c r="C59" s="83"/>
      <c r="D59" s="83"/>
      <c r="E59" s="83"/>
      <c r="F59" s="83"/>
      <c r="G59" s="83"/>
      <c r="H59" s="83"/>
      <c r="I59" s="83"/>
      <c r="J59" s="83"/>
    </row>
    <row r="60" spans="2:12" x14ac:dyDescent="0.35">
      <c r="C60" s="28"/>
      <c r="D60" s="28"/>
      <c r="E60" s="28"/>
    </row>
  </sheetData>
  <sheetProtection algorithmName="SHA-512" hashValue="q7ptXuG6eGWMpXZLgkWVwW43eZlc6eNc6CZ2OoI87pL36byLuDdROXmtsX7bHAXTqIamSEriNvP0981AROR/sQ==" saltValue="So+Q3hivhxLnC/6f7MzqVA==" spinCount="100000" sheet="1" objects="1" scenarios="1"/>
  <mergeCells count="14">
    <mergeCell ref="B59:J59"/>
    <mergeCell ref="B3:C3"/>
    <mergeCell ref="B4:C4"/>
    <mergeCell ref="B6:C6"/>
    <mergeCell ref="G8:H8"/>
    <mergeCell ref="B53:J53"/>
    <mergeCell ref="B55:J55"/>
    <mergeCell ref="B48:J48"/>
    <mergeCell ref="B49:J49"/>
    <mergeCell ref="B50:J50"/>
    <mergeCell ref="F33:G33"/>
    <mergeCell ref="B51:J51"/>
    <mergeCell ref="B5:C5"/>
    <mergeCell ref="B58:J58"/>
  </mergeCells>
  <conditionalFormatting sqref="G1">
    <cfRule type="expression" dxfId="3" priority="2">
      <formula>$G$1="SAAD"</formula>
    </cfRule>
    <cfRule type="expression" dxfId="2" priority="3">
      <formula>$G$1="EHPAD"</formula>
    </cfRule>
    <cfRule type="expression" dxfId="1" priority="4">
      <formula>$G$1="ESMS"</formula>
    </cfRule>
  </conditionalFormatting>
  <conditionalFormatting sqref="B40">
    <cfRule type="expression" dxfId="0" priority="1">
      <formula>$L$49=0</formula>
    </cfRule>
  </conditionalFormatting>
  <dataValidations count="4">
    <dataValidation showInputMessage="1" showErrorMessage="1" sqref="C12:D15 G8:H8" xr:uid="{D69BD983-CCEC-4DFE-849F-C55D61FAD377}"/>
    <dataValidation type="list" allowBlank="1" showInputMessage="1" showErrorMessage="1" sqref="G1" xr:uid="{50F4EEEE-253F-2442-A80E-541BFD9C2671}">
      <formula1>"EHPAD, ESMS"</formula1>
    </dataValidation>
    <dataValidation type="textLength" operator="equal" allowBlank="1" showErrorMessage="1" errorTitle="N° FINESS : 9 caractères" error="Retrouvez votre n°FINESS ici : http://finess.sante.gouv.fr/" promptTitle="N° FINESS " prompt="9 caractères sans espace (ex. : 990123456)" sqref="C21:J30" xr:uid="{809225CF-40BF-0142-B1C4-AF4992607A80}">
      <formula1>9</formula1>
    </dataValidation>
    <dataValidation type="list" allowBlank="1" showInputMessage="1" showErrorMessage="1" sqref="G36" xr:uid="{1D265A0C-35FF-4256-87C4-A139DE8C8082}">
      <mc:AlternateContent xmlns:x12ac="http://schemas.microsoft.com/office/spreadsheetml/2011/1/ac" xmlns:mc="http://schemas.openxmlformats.org/markup-compatibility/2006">
        <mc:Choice Requires="x12ac">
          <x12ac:list>20%,"8,5%"</x12ac:list>
        </mc:Choice>
        <mc:Fallback>
          <formula1>"20%,8,5%"</formula1>
        </mc:Fallback>
      </mc:AlternateContent>
    </dataValidation>
  </dataValidations>
  <hyperlinks>
    <hyperlink ref="B51:J51"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7</xdr:col>
                    <xdr:colOff>219075</xdr:colOff>
                    <xdr:row>41</xdr:row>
                    <xdr:rowOff>114300</xdr:rowOff>
                  </from>
                  <to>
                    <xdr:col>7</xdr:col>
                    <xdr:colOff>542925</xdr:colOff>
                    <xdr:row>43</xdr:row>
                    <xdr:rowOff>47625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219075</xdr:colOff>
                    <xdr:row>43</xdr:row>
                    <xdr:rowOff>123825</xdr:rowOff>
                  </from>
                  <to>
                    <xdr:col>7</xdr:col>
                    <xdr:colOff>542925</xdr:colOff>
                    <xdr:row>45</xdr:row>
                    <xdr:rowOff>114300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9</xdr:col>
                    <xdr:colOff>276225</xdr:colOff>
                    <xdr:row>41</xdr:row>
                    <xdr:rowOff>123825</xdr:rowOff>
                  </from>
                  <to>
                    <xdr:col>9</xdr:col>
                    <xdr:colOff>609600</xdr:colOff>
                    <xdr:row>43</xdr:row>
                    <xdr:rowOff>57150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9</xdr:col>
                    <xdr:colOff>276225</xdr:colOff>
                    <xdr:row>43</xdr:row>
                    <xdr:rowOff>123825</xdr:rowOff>
                  </from>
                  <to>
                    <xdr:col>9</xdr:col>
                    <xdr:colOff>609600</xdr:colOff>
                    <xdr:row>45</xdr:row>
                    <xdr:rowOff>114300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5</xdr:col>
                    <xdr:colOff>219075</xdr:colOff>
                    <xdr:row>41</xdr:row>
                    <xdr:rowOff>114300</xdr:rowOff>
                  </from>
                  <to>
                    <xdr:col>5</xdr:col>
                    <xdr:colOff>542925</xdr:colOff>
                    <xdr:row>43</xdr:row>
                    <xdr:rowOff>47625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5</xdr:col>
                    <xdr:colOff>219075</xdr:colOff>
                    <xdr:row>43</xdr:row>
                    <xdr:rowOff>123825</xdr:rowOff>
                  </from>
                  <to>
                    <xdr:col>5</xdr:col>
                    <xdr:colOff>542925</xdr:colOff>
                    <xdr:row>45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workbookViewId="0"/>
  </sheetViews>
  <sheetFormatPr baseColWidth="10" defaultRowHeight="14.25" x14ac:dyDescent="0.45"/>
  <cols>
    <col min="2" max="2" width="168.265625" style="5" customWidth="1"/>
    <col min="3" max="3" width="2.1328125" customWidth="1"/>
  </cols>
  <sheetData>
    <row r="1" spans="2:3" ht="14.65" thickBot="1" x14ac:dyDescent="0.5"/>
    <row r="2" spans="2:3" x14ac:dyDescent="0.45">
      <c r="B2" s="6"/>
      <c r="C2" s="7"/>
    </row>
    <row r="3" spans="2:3" ht="18" x14ac:dyDescent="0.65">
      <c r="B3" s="8" t="s">
        <v>16</v>
      </c>
      <c r="C3" s="9"/>
    </row>
    <row r="4" spans="2:3" ht="16.5" x14ac:dyDescent="0.6">
      <c r="B4" s="10" t="s">
        <v>17</v>
      </c>
      <c r="C4" s="9"/>
    </row>
    <row r="5" spans="2:3" ht="33" x14ac:dyDescent="0.6">
      <c r="B5" s="10" t="s">
        <v>18</v>
      </c>
      <c r="C5" s="9"/>
    </row>
    <row r="6" spans="2:3" ht="16.5" x14ac:dyDescent="0.6">
      <c r="B6" s="10" t="s">
        <v>19</v>
      </c>
      <c r="C6" s="9"/>
    </row>
    <row r="7" spans="2:3" ht="16.5" x14ac:dyDescent="0.6">
      <c r="B7" s="10" t="s">
        <v>20</v>
      </c>
      <c r="C7" s="9"/>
    </row>
    <row r="8" spans="2:3" ht="16.5" x14ac:dyDescent="0.6">
      <c r="B8" s="10" t="s">
        <v>21</v>
      </c>
      <c r="C8" s="9"/>
    </row>
    <row r="9" spans="2:3" ht="16.5" x14ac:dyDescent="0.6">
      <c r="B9" s="11" t="s">
        <v>22</v>
      </c>
      <c r="C9" s="9"/>
    </row>
    <row r="10" spans="2:3" ht="33" x14ac:dyDescent="0.6">
      <c r="B10" s="10" t="s">
        <v>23</v>
      </c>
      <c r="C10" s="9"/>
    </row>
    <row r="11" spans="2:3" ht="16.5" x14ac:dyDescent="0.6">
      <c r="B11" s="11" t="s">
        <v>24</v>
      </c>
      <c r="C11" s="9"/>
    </row>
    <row r="12" spans="2:3" ht="49.5" x14ac:dyDescent="0.6">
      <c r="B12" s="10" t="s">
        <v>25</v>
      </c>
      <c r="C12" s="9"/>
    </row>
    <row r="13" spans="2:3" ht="16.5" x14ac:dyDescent="0.6">
      <c r="B13" s="10" t="s">
        <v>26</v>
      </c>
      <c r="C13" s="9"/>
    </row>
    <row r="14" spans="2:3" ht="16.5" x14ac:dyDescent="0.6">
      <c r="B14" s="10" t="s">
        <v>27</v>
      </c>
      <c r="C14" s="9"/>
    </row>
    <row r="15" spans="2:3" ht="33" x14ac:dyDescent="0.6">
      <c r="B15" s="10" t="s">
        <v>28</v>
      </c>
      <c r="C15" s="9"/>
    </row>
    <row r="16" spans="2:3" ht="16.5" x14ac:dyDescent="0.6">
      <c r="B16" s="10" t="s">
        <v>29</v>
      </c>
      <c r="C16" s="9"/>
    </row>
    <row r="17" spans="2:3" ht="16.5" x14ac:dyDescent="0.6">
      <c r="B17" s="10" t="s">
        <v>30</v>
      </c>
      <c r="C17" s="9"/>
    </row>
    <row r="18" spans="2:3" ht="16.5" x14ac:dyDescent="0.6">
      <c r="B18" s="10" t="s">
        <v>31</v>
      </c>
      <c r="C18" s="9"/>
    </row>
    <row r="19" spans="2:3" ht="33" x14ac:dyDescent="0.6">
      <c r="B19" s="10" t="s">
        <v>32</v>
      </c>
      <c r="C19" s="9"/>
    </row>
    <row r="20" spans="2:3" ht="33" x14ac:dyDescent="0.6">
      <c r="B20" s="10" t="s">
        <v>33</v>
      </c>
      <c r="C20" s="9"/>
    </row>
    <row r="21" spans="2:3" ht="16.5" x14ac:dyDescent="0.6">
      <c r="B21" s="10" t="s">
        <v>34</v>
      </c>
      <c r="C21" s="9"/>
    </row>
    <row r="22" spans="2:3" ht="16.5" x14ac:dyDescent="0.6">
      <c r="B22" s="10" t="s">
        <v>35</v>
      </c>
      <c r="C22" s="9"/>
    </row>
    <row r="23" spans="2:3" ht="30" customHeight="1" x14ac:dyDescent="0.6">
      <c r="B23" s="10" t="s">
        <v>36</v>
      </c>
      <c r="C23" s="9"/>
    </row>
    <row r="24" spans="2:3" ht="16.5" x14ac:dyDescent="0.6">
      <c r="B24" s="10" t="s">
        <v>37</v>
      </c>
      <c r="C24" s="9"/>
    </row>
    <row r="25" spans="2:3" ht="33" x14ac:dyDescent="0.6">
      <c r="B25" s="10" t="s">
        <v>38</v>
      </c>
      <c r="C25" s="9"/>
    </row>
    <row r="26" spans="2:3" ht="16.5" x14ac:dyDescent="0.6">
      <c r="B26" s="10" t="s">
        <v>39</v>
      </c>
      <c r="C26" s="9"/>
    </row>
    <row r="27" spans="2:3" ht="33" x14ac:dyDescent="0.6">
      <c r="B27" s="10" t="s">
        <v>40</v>
      </c>
      <c r="C27" s="9"/>
    </row>
    <row r="28" spans="2:3" ht="16.5" x14ac:dyDescent="0.6">
      <c r="B28" s="10" t="s">
        <v>88</v>
      </c>
      <c r="C28" s="9"/>
    </row>
    <row r="29" spans="2:3" ht="33" x14ac:dyDescent="0.6">
      <c r="B29" s="10" t="s">
        <v>41</v>
      </c>
      <c r="C29" s="9"/>
    </row>
    <row r="30" spans="2:3" ht="16.5" x14ac:dyDescent="0.6">
      <c r="B30" s="10" t="s">
        <v>42</v>
      </c>
      <c r="C30" s="9"/>
    </row>
    <row r="31" spans="2:3" ht="16.5" x14ac:dyDescent="0.6">
      <c r="B31" s="10" t="s">
        <v>43</v>
      </c>
      <c r="C31" s="9"/>
    </row>
    <row r="32" spans="2:3" ht="16.5" x14ac:dyDescent="0.6">
      <c r="B32" s="10" t="s">
        <v>44</v>
      </c>
      <c r="C32" s="9"/>
    </row>
    <row r="33" spans="2:3" ht="16.5" x14ac:dyDescent="0.6">
      <c r="B33" s="10" t="s">
        <v>45</v>
      </c>
      <c r="C33" s="9"/>
    </row>
    <row r="34" spans="2:3" ht="16.5" x14ac:dyDescent="0.6">
      <c r="B34" s="10" t="s">
        <v>46</v>
      </c>
      <c r="C34" s="9"/>
    </row>
    <row r="35" spans="2:3" ht="16.5" x14ac:dyDescent="0.6">
      <c r="B35" s="10" t="s">
        <v>47</v>
      </c>
      <c r="C35" s="9"/>
    </row>
    <row r="36" spans="2:3" ht="16.5" x14ac:dyDescent="0.6">
      <c r="B36" s="10" t="s">
        <v>48</v>
      </c>
      <c r="C36" s="9"/>
    </row>
    <row r="37" spans="2:3" ht="33" x14ac:dyDescent="0.6">
      <c r="B37" s="10" t="s">
        <v>49</v>
      </c>
      <c r="C37" s="9"/>
    </row>
    <row r="38" spans="2:3" ht="16.5" x14ac:dyDescent="0.6">
      <c r="B38" s="11" t="s">
        <v>50</v>
      </c>
      <c r="C38" s="9"/>
    </row>
    <row r="39" spans="2:3" ht="33" x14ac:dyDescent="0.6">
      <c r="B39" s="10" t="s">
        <v>51</v>
      </c>
      <c r="C39" s="9"/>
    </row>
    <row r="40" spans="2:3" ht="16.5" x14ac:dyDescent="0.6">
      <c r="B40" s="11" t="s">
        <v>52</v>
      </c>
      <c r="C40" s="9"/>
    </row>
    <row r="41" spans="2:3" ht="33" x14ac:dyDescent="0.6">
      <c r="B41" s="10" t="s">
        <v>53</v>
      </c>
      <c r="C41" s="9"/>
    </row>
    <row r="42" spans="2:3" ht="16.5" x14ac:dyDescent="0.6">
      <c r="B42" s="10" t="s">
        <v>54</v>
      </c>
      <c r="C42" s="9"/>
    </row>
    <row r="43" spans="2:3" ht="49.5" x14ac:dyDescent="0.6">
      <c r="B43" s="10" t="s">
        <v>55</v>
      </c>
      <c r="C43" s="9"/>
    </row>
    <row r="44" spans="2:3" ht="16.5" x14ac:dyDescent="0.6">
      <c r="B44" s="10" t="s">
        <v>56</v>
      </c>
      <c r="C44" s="9"/>
    </row>
    <row r="45" spans="2:3" ht="16.5" x14ac:dyDescent="0.6">
      <c r="B45" s="10" t="s">
        <v>57</v>
      </c>
      <c r="C45" s="9"/>
    </row>
    <row r="46" spans="2:3" ht="49.5" x14ac:dyDescent="0.6">
      <c r="B46" s="10" t="s">
        <v>58</v>
      </c>
      <c r="C46" s="9"/>
    </row>
    <row r="47" spans="2:3" ht="16.5" x14ac:dyDescent="0.6">
      <c r="B47" s="10" t="s">
        <v>59</v>
      </c>
      <c r="C47" s="9"/>
    </row>
    <row r="48" spans="2:3" ht="49.5" x14ac:dyDescent="0.6">
      <c r="B48" s="10" t="s">
        <v>60</v>
      </c>
      <c r="C48" s="9"/>
    </row>
    <row r="49" spans="2:3" ht="16.5" x14ac:dyDescent="0.6">
      <c r="B49" s="10" t="s">
        <v>61</v>
      </c>
      <c r="C49" s="9"/>
    </row>
    <row r="50" spans="2:3" ht="33" x14ac:dyDescent="0.6">
      <c r="B50" s="10" t="s">
        <v>62</v>
      </c>
      <c r="C50" s="9"/>
    </row>
    <row r="51" spans="2:3" ht="16.5" x14ac:dyDescent="0.6">
      <c r="B51" s="10" t="s">
        <v>63</v>
      </c>
      <c r="C51" s="9"/>
    </row>
    <row r="52" spans="2:3" ht="16.5" x14ac:dyDescent="0.6">
      <c r="B52" s="10" t="s">
        <v>64</v>
      </c>
      <c r="C52" s="9"/>
    </row>
    <row r="53" spans="2:3" ht="34.5" x14ac:dyDescent="0.65">
      <c r="B53" s="10" t="s">
        <v>65</v>
      </c>
      <c r="C53" s="9"/>
    </row>
    <row r="54" spans="2:3" ht="16.5" x14ac:dyDescent="0.6">
      <c r="B54" s="10" t="s">
        <v>66</v>
      </c>
      <c r="C54" s="9"/>
    </row>
    <row r="55" spans="2:3" ht="33" x14ac:dyDescent="0.6">
      <c r="B55" s="10" t="s">
        <v>67</v>
      </c>
      <c r="C55" s="9"/>
    </row>
    <row r="56" spans="2:3" ht="15.95" customHeight="1" x14ac:dyDescent="0.6">
      <c r="B56" s="10" t="s">
        <v>68</v>
      </c>
      <c r="C56" s="9"/>
    </row>
    <row r="57" spans="2:3" ht="16.5" x14ac:dyDescent="0.6">
      <c r="B57" s="10" t="s">
        <v>69</v>
      </c>
      <c r="C57" s="9"/>
    </row>
    <row r="58" spans="2:3" ht="33" x14ac:dyDescent="0.6">
      <c r="B58" s="10" t="s">
        <v>70</v>
      </c>
      <c r="C58" s="9"/>
    </row>
    <row r="59" spans="2:3" ht="16.5" x14ac:dyDescent="0.6">
      <c r="B59" s="10" t="s">
        <v>71</v>
      </c>
      <c r="C59" s="9"/>
    </row>
    <row r="60" spans="2:3" ht="16.5" x14ac:dyDescent="0.6">
      <c r="B60" s="10" t="s">
        <v>72</v>
      </c>
      <c r="C60" s="9"/>
    </row>
    <row r="61" spans="2:3" ht="33" x14ac:dyDescent="0.6">
      <c r="B61" s="10" t="s">
        <v>73</v>
      </c>
      <c r="C61" s="9"/>
    </row>
    <row r="62" spans="2:3" ht="16.5" x14ac:dyDescent="0.6">
      <c r="B62" s="10" t="s">
        <v>74</v>
      </c>
      <c r="C62" s="9"/>
    </row>
    <row r="63" spans="2:3" ht="49.5" x14ac:dyDescent="0.6">
      <c r="B63" s="10" t="s">
        <v>75</v>
      </c>
      <c r="C63" s="9"/>
    </row>
    <row r="64" spans="2:3" ht="16.5" x14ac:dyDescent="0.6">
      <c r="B64" s="10" t="s">
        <v>76</v>
      </c>
      <c r="C64" s="9"/>
    </row>
    <row r="65" spans="2:3" ht="33" x14ac:dyDescent="0.6">
      <c r="B65" s="10" t="s">
        <v>77</v>
      </c>
      <c r="C65" s="9"/>
    </row>
    <row r="66" spans="2:3" ht="33" x14ac:dyDescent="0.6">
      <c r="B66" s="10" t="s">
        <v>78</v>
      </c>
      <c r="C66" s="9"/>
    </row>
    <row r="67" spans="2:3" ht="16.5" x14ac:dyDescent="0.6">
      <c r="B67" s="10" t="s">
        <v>79</v>
      </c>
      <c r="C67" s="9"/>
    </row>
    <row r="68" spans="2:3" ht="16.5" x14ac:dyDescent="0.6">
      <c r="B68" s="10" t="s">
        <v>86</v>
      </c>
      <c r="C68" s="9"/>
    </row>
    <row r="69" spans="2:3" ht="33" x14ac:dyDescent="0.6">
      <c r="B69" s="10" t="s">
        <v>80</v>
      </c>
      <c r="C69" s="9"/>
    </row>
    <row r="70" spans="2:3" ht="16.5" x14ac:dyDescent="0.6">
      <c r="B70" s="10" t="s">
        <v>81</v>
      </c>
      <c r="C70" s="9"/>
    </row>
    <row r="71" spans="2:3" ht="33" x14ac:dyDescent="0.6">
      <c r="B71" s="10" t="s">
        <v>82</v>
      </c>
      <c r="C71" s="9"/>
    </row>
    <row r="72" spans="2:3" ht="16.5" x14ac:dyDescent="0.6">
      <c r="B72" s="10" t="s">
        <v>83</v>
      </c>
      <c r="C72" s="9"/>
    </row>
    <row r="73" spans="2:3" ht="16.5" x14ac:dyDescent="0.6">
      <c r="B73" s="10" t="s">
        <v>84</v>
      </c>
      <c r="C73" s="9"/>
    </row>
    <row r="74" spans="2:3" ht="49.5" x14ac:dyDescent="0.6">
      <c r="B74" s="10" t="s">
        <v>85</v>
      </c>
      <c r="C74" s="9"/>
    </row>
    <row r="75" spans="2:3" ht="14.65" thickBot="1" x14ac:dyDescent="0.5">
      <c r="B75" s="12"/>
      <c r="C75" s="13"/>
    </row>
  </sheetData>
  <sheetProtection algorithmName="SHA-512" hashValue="B/DTagyfuaO/ti4aL3E4U/h62l7KemTfiVAwRoer7GzhzkrhpHNn1+QWXtpi/O5Iv6jvwawQgO+jRXHMhDxbSA==" saltValue="ncW7tN2sB1dXEMw7KbI5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11</vt:i4>
      </vt:variant>
    </vt:vector>
  </HeadingPairs>
  <TitlesOfParts>
    <vt:vector size="13" baseType="lpstr">
      <vt:lpstr>Commande</vt:lpstr>
      <vt:lpstr>CGV</vt:lpstr>
      <vt:lpstr>app</vt:lpstr>
      <vt:lpstr>CCN_1</vt:lpstr>
      <vt:lpstr>CCN_2</vt:lpstr>
      <vt:lpstr>CCN_3</vt:lpstr>
      <vt:lpstr>CCN_4</vt:lpstr>
      <vt:lpstr>CCN_5</vt:lpstr>
      <vt:lpstr>CCN_6</vt:lpstr>
      <vt:lpstr>exercice</vt:lpstr>
      <vt:lpstr>NB_ET</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TOURNE</cp:lastModifiedBy>
  <cp:lastPrinted>2019-07-19T08:21:25Z</cp:lastPrinted>
  <dcterms:created xsi:type="dcterms:W3CDTF">2019-07-18T13:55:15Z</dcterms:created>
  <dcterms:modified xsi:type="dcterms:W3CDTF">2024-01-22T06:55:08Z</dcterms:modified>
</cp:coreProperties>
</file>