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mc:AlternateContent xmlns:mc="http://schemas.openxmlformats.org/markup-compatibility/2006">
    <mc:Choice Requires="x15">
      <x15ac:absPath xmlns:x15ac="http://schemas.microsoft.com/office/spreadsheetml/2010/11/ac" url="https://cifosas-my.sharepoint.com/personal/contact_cifosas_onmicrosoft_com/Documents/CIFO/BP 2022/BDC/"/>
    </mc:Choice>
  </mc:AlternateContent>
  <xr:revisionPtr revIDLastSave="3" documentId="8_{E440C0B2-49B2-844F-A1AE-69B3FCBDB2AF}" xr6:coauthVersionLast="47" xr6:coauthVersionMax="47" xr10:uidLastSave="{5B600606-0849-D046-AC30-234E4DA000A0}"/>
  <bookViews>
    <workbookView xWindow="5160" yWindow="1640" windowWidth="29820" windowHeight="17820" xr2:uid="{22CB69B2-A3F5-47B7-95AB-E217747F9D07}"/>
  </bookViews>
  <sheets>
    <sheet name="Commande" sheetId="1" r:id="rId1"/>
    <sheet name="CGV" sheetId="2" r:id="rId2"/>
  </sheets>
  <definedNames>
    <definedName name="app">Commande!$E$1</definedName>
    <definedName name="exercice">Commande!$F$1</definedName>
    <definedName name="type">Commande!$G$1</definedName>
    <definedName name="_xlnm.Print_Area" localSheetId="0">Commande!$B$1:$J$46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 r="B11" i="1" l="1"/>
  <c r="G2" i="1"/>
  <c r="B2" i="1"/>
  <c r="G30" i="1"/>
  <c r="G32" i="1"/>
  <c r="I32" i="1"/>
  <c r="I30" i="1"/>
  <c r="D25" i="1" l="1"/>
  <c r="C25" i="1"/>
  <c r="B25" i="1"/>
  <c r="G19" i="1"/>
  <c r="H19" i="1"/>
  <c r="I19" i="1"/>
  <c r="J3" i="1" l="1"/>
  <c r="B13" i="1"/>
  <c r="D27" i="1"/>
  <c r="G22" i="1" l="1"/>
  <c r="G27" i="1" l="1"/>
</calcChain>
</file>

<file path=xl/sharedStrings.xml><?xml version="1.0" encoding="utf-8"?>
<sst xmlns="http://schemas.openxmlformats.org/spreadsheetml/2006/main" count="119" uniqueCount="114">
  <si>
    <t>Bon de Commande</t>
  </si>
  <si>
    <t>Téléphone :</t>
  </si>
  <si>
    <t>Responsable de la commande :</t>
  </si>
  <si>
    <t>Adresse :</t>
  </si>
  <si>
    <t>Code Postal :</t>
  </si>
  <si>
    <t>Ville :</t>
  </si>
  <si>
    <t>Date de commande :</t>
  </si>
  <si>
    <t>Adresse électronique :</t>
  </si>
  <si>
    <t>Mode de paiement :</t>
  </si>
  <si>
    <t>le calcul du tarif est automatique en fonction du nombre de n° FINESS</t>
  </si>
  <si>
    <t>OBLIGATOIRE : 
Saisissez dans ce tableau les n° FINESS des établissements concernés</t>
  </si>
  <si>
    <t>1 à 5 FINESS</t>
  </si>
  <si>
    <t>6 à 10 FINESS</t>
  </si>
  <si>
    <t>11 à 20 FINESS</t>
  </si>
  <si>
    <t>Nbre de FINESS :</t>
  </si>
  <si>
    <t>Total TTC :</t>
  </si>
  <si>
    <t>le montant de l'assistance est automatiquement ajouté au Total TTC</t>
  </si>
  <si>
    <t>Virement en précisant le nom de l'organisme</t>
  </si>
  <si>
    <t>Le règlement par virement est préférable (voir IBAN, ci-dessous). Aucun envoi sans règlement</t>
  </si>
  <si>
    <t>IBAN (International Bank Account Number) - CIFO SAS - CA Languedoc (Frontignan)</t>
  </si>
  <si>
    <t>FR76</t>
  </si>
  <si>
    <t>Code BIC (Bank Identification Code) - Code swift : AGRIFRPP835</t>
  </si>
  <si>
    <t>0085</t>
  </si>
  <si>
    <t>Droit du travail</t>
  </si>
  <si>
    <t>le calcul du tarif est automatique en fonction du nombre de n° FINESS établissement</t>
  </si>
  <si>
    <t>Vous recevrez une clé à utiliser pour chacun d'eux afin de déverrouiller les applications</t>
  </si>
  <si>
    <t>TVA (20%) incluse</t>
  </si>
  <si>
    <t>Tarifs TTC :</t>
  </si>
  <si>
    <t>2. Assistance (optionnelle)</t>
  </si>
  <si>
    <t>Par défaut les fichiers contiennent jusqu’à 1000 lignes de salariés.</t>
  </si>
  <si>
    <t>CIFO SAS | 5, Boulevard des Arceaux - 34000 MONTPELLIER | contact@cifo.fr | RCS Montpellier 831 703 715 00035 | NAF : 8559A | www.cifo.fr</t>
  </si>
  <si>
    <t>Conventions collectives disponibles</t>
  </si>
  <si>
    <t>Nom / Raison sociale (pour la facture) :</t>
  </si>
  <si>
    <t>BAD</t>
  </si>
  <si>
    <t>Aucune commande ne pourra être validée avant réception par courriel de ce bon de commande au format Excel</t>
  </si>
  <si>
    <r>
      <rPr>
        <sz val="12"/>
        <color theme="1"/>
        <rFont val="Tahoma"/>
        <family val="2"/>
      </rPr>
      <t>Quel que soit votre mode de règlement, 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</si>
  <si>
    <t>Les fichiers seront accessibles au format ".xlsm" (Excel) par téléchargement sur le site Web du CIFO avec un identifiant et un mot de passe, adressés par courriel après règlement.</t>
  </si>
  <si>
    <t>BP + EPRD*</t>
  </si>
  <si>
    <t>L'assistance est valable jusqu'au :</t>
  </si>
  <si>
    <t>EHPAD</t>
  </si>
  <si>
    <t>© cifo 2021</t>
  </si>
  <si>
    <t>CONDITIONS GENERALES DE VENTE </t>
  </si>
  <si>
    <t>ARTICLE PREMIER - Champ d’application </t>
  </si>
  <si>
    <t>Les présentes conditions générales de vente s’appliquent à toutes les ventes conclues par CIFO SAS auprès des acheteurs professionnels, quelque soit les clauses pouvant figurer sur les documents du client, et notamment ses conditions générales d’achat, et concernent les produits suivants : </t>
  </si>
  <si>
    <t>Applications Excel édités par CIFO SAS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</si>
  <si>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</si>
  <si>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</si>
  <si>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</si>
  <si>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</si>
  <si>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</si>
  <si>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</si>
  <si>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</si>
  <si>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</si>
  <si>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</si>
  <si>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</si>
  <si>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Les produits sont fournis aux tarifs en vigueur. Ces tarifs sont fermes et disponibles sur le site internet de CIFO SAS.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</si>
  <si>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</si>
  <si>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</si>
  <si>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</si>
  <si>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</si>
  <si>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</si>
  <si>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</si>
  <si>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</si>
  <si>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</si>
  <si>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</si>
  <si>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</si>
  <si>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Ces prix sont nets et HT.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</si>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</sst>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quot;;[Red]\-#,##0.00\ &quot;€&quot;"/>
    <numFmt numFmtId="165" formatCode="0#&quot; &quot;##&quot; &quot;##&quot; &quot;##&quot; &quot;##"/>
    <numFmt numFmtId="166" formatCode="#,##0.00\ &quot;€&quot;"/>
    <numFmt numFmtId="167" formatCode="[$-F800]dddd\,\ mmmm\ dd\,\ yyyy"/>
    <numFmt numFmtId="168" formatCode="00000"/>
  </numFmts>
  <fonts count="43"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b/>
      <sz val="22"/>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sz val="10"/>
      <color theme="6"/>
      <name val="Tahoma"/>
      <family val="2"/>
    </font>
    <font>
      <sz val="10"/>
      <color theme="9"/>
      <name val="Tahoma"/>
      <family val="2"/>
    </font>
    <font>
      <sz val="10"/>
      <color theme="5"/>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22"/>
      <color theme="8"/>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0"/>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s>
  <fills count="9">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04">
    <xf numFmtId="0" fontId="0" fillId="0" borderId="0" xfId="0"/>
    <xf numFmtId="0" fontId="3" fillId="0" borderId="0" xfId="0" applyFont="1"/>
    <xf numFmtId="0" fontId="5" fillId="0" borderId="0" xfId="0" applyFont="1"/>
    <xf numFmtId="166" fontId="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0" fontId="16" fillId="6" borderId="4" xfId="0" applyFont="1" applyFill="1" applyBorder="1" applyAlignment="1">
      <alignment horizontal="right" vertical="center"/>
    </xf>
    <xf numFmtId="49" fontId="16" fillId="3" borderId="6"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167" fontId="5" fillId="7" borderId="2" xfId="0" applyNumberFormat="1" applyFont="1" applyFill="1" applyBorder="1" applyAlignment="1" applyProtection="1">
      <alignment horizontal="centerContinuous" vertical="center"/>
      <protection locked="0"/>
    </xf>
    <xf numFmtId="165" fontId="5" fillId="7" borderId="2" xfId="0" applyNumberFormat="1" applyFont="1" applyFill="1" applyBorder="1" applyAlignment="1" applyProtection="1">
      <alignment vertical="center"/>
      <protection locked="0"/>
    </xf>
    <xf numFmtId="168" fontId="5" fillId="7" borderId="2" xfId="0" applyNumberFormat="1" applyFont="1" applyFill="1" applyBorder="1" applyAlignment="1" applyProtection="1">
      <alignment horizontal="centerContinuous" vertical="center"/>
      <protection locked="0"/>
    </xf>
    <xf numFmtId="0" fontId="21" fillId="6" borderId="1" xfId="0" applyFont="1" applyFill="1" applyBorder="1" applyAlignment="1">
      <alignment horizontal="centerContinuous" vertical="center"/>
    </xf>
    <xf numFmtId="0" fontId="0" fillId="0" borderId="0" xfId="0" applyAlignment="1">
      <alignment wrapText="1"/>
    </xf>
    <xf numFmtId="0" fontId="0" fillId="0" borderId="24" xfId="0" applyBorder="1" applyAlignment="1">
      <alignment wrapText="1"/>
    </xf>
    <xf numFmtId="0" fontId="0" fillId="0" borderId="25" xfId="0" applyBorder="1"/>
    <xf numFmtId="0" fontId="39" fillId="0" borderId="26" xfId="0" applyFont="1" applyBorder="1" applyAlignment="1">
      <alignment horizontal="left" wrapText="1" indent="3"/>
    </xf>
    <xf numFmtId="0" fontId="0" fillId="0" borderId="27" xfId="0" applyBorder="1"/>
    <xf numFmtId="0" fontId="40" fillId="0" borderId="26" xfId="0" applyFont="1" applyBorder="1" applyAlignment="1">
      <alignment horizontal="left" wrapText="1" indent="3"/>
    </xf>
    <xf numFmtId="0" fontId="41" fillId="0" borderId="26" xfId="0" applyFont="1" applyBorder="1" applyAlignment="1">
      <alignment horizontal="left" wrapText="1" indent="3"/>
    </xf>
    <xf numFmtId="0" fontId="0" fillId="0" borderId="28" xfId="0" applyBorder="1" applyAlignment="1">
      <alignment wrapText="1"/>
    </xf>
    <xf numFmtId="0" fontId="0" fillId="0" borderId="29" xfId="0" applyBorder="1"/>
    <xf numFmtId="0" fontId="16" fillId="6" borderId="4" xfId="0" applyFont="1" applyFill="1" applyBorder="1" applyAlignment="1">
      <alignment horizontal="right" vertical="center"/>
    </xf>
    <xf numFmtId="0" fontId="6" fillId="7" borderId="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16" fillId="0" borderId="0" xfId="0" applyFont="1" applyAlignment="1" applyProtection="1">
      <alignment horizontal="right"/>
      <protection locked="0" hidden="1"/>
    </xf>
    <xf numFmtId="0" fontId="5" fillId="7" borderId="1" xfId="0" applyFont="1" applyFill="1" applyBorder="1" applyAlignment="1" applyProtection="1">
      <alignment horizontal="left" vertical="center"/>
      <protection locked="0"/>
    </xf>
    <xf numFmtId="0" fontId="5" fillId="7" borderId="3" xfId="0" applyFont="1" applyFill="1" applyBorder="1" applyAlignment="1" applyProtection="1">
      <alignment horizontal="left" vertical="center"/>
      <protection locked="0"/>
    </xf>
    <xf numFmtId="0" fontId="5" fillId="7" borderId="2" xfId="0" applyFont="1" applyFill="1" applyBorder="1" applyAlignment="1" applyProtection="1">
      <alignment horizontal="left" vertical="center"/>
      <protection locked="0"/>
    </xf>
    <xf numFmtId="0" fontId="3"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24" fillId="0" borderId="0" xfId="0" applyFont="1" applyAlignment="1" applyProtection="1">
      <alignment horizontal="left"/>
      <protection hidden="1"/>
    </xf>
    <xf numFmtId="0" fontId="2" fillId="0" borderId="0" xfId="0" applyFont="1" applyAlignment="1" applyProtection="1">
      <protection hidden="1"/>
    </xf>
    <xf numFmtId="0" fontId="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36" fillId="0" borderId="0" xfId="0" applyFont="1" applyAlignment="1" applyProtection="1">
      <alignment horizontal="right" vertical="top"/>
      <protection hidden="1"/>
    </xf>
    <xf numFmtId="0" fontId="36" fillId="0" borderId="0" xfId="0" applyFont="1" applyAlignment="1" applyProtection="1">
      <alignment horizontal="left" vertical="top"/>
      <protection hidden="1"/>
    </xf>
    <xf numFmtId="0" fontId="3" fillId="0" borderId="0" xfId="0" applyFont="1" applyAlignment="1" applyProtection="1">
      <protection hidden="1"/>
    </xf>
    <xf numFmtId="0" fontId="36" fillId="0" borderId="0" xfId="0" applyFont="1" applyAlignment="1" applyProtection="1">
      <alignment horizontal="right" vertical="top" indent="1"/>
      <protection hidden="1"/>
    </xf>
    <xf numFmtId="166" fontId="13" fillId="0" borderId="0" xfId="0" applyNumberFormat="1" applyFont="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20" fillId="0" borderId="0" xfId="0" applyFont="1" applyAlignment="1" applyProtection="1">
      <alignment horizontal="centerContinuous"/>
      <protection hidden="1"/>
    </xf>
    <xf numFmtId="0" fontId="5" fillId="0" borderId="0" xfId="0" applyFont="1" applyProtection="1">
      <protection hidden="1"/>
    </xf>
    <xf numFmtId="0" fontId="17" fillId="0" borderId="0" xfId="0" applyFont="1" applyAlignment="1" applyProtection="1">
      <alignment vertical="center"/>
      <protection hidden="1"/>
    </xf>
    <xf numFmtId="0" fontId="7"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6" xfId="0" applyFont="1" applyBorder="1" applyAlignment="1" applyProtection="1">
      <alignment vertical="center"/>
      <protection hidden="1"/>
    </xf>
    <xf numFmtId="0" fontId="3" fillId="0" borderId="17" xfId="0" applyFont="1" applyBorder="1" applyAlignment="1" applyProtection="1">
      <alignment vertical="center"/>
      <protection hidden="1"/>
    </xf>
    <xf numFmtId="0" fontId="3" fillId="0" borderId="17" xfId="0" applyFont="1" applyBorder="1" applyProtection="1">
      <protection hidden="1"/>
    </xf>
    <xf numFmtId="0" fontId="3" fillId="0" borderId="18" xfId="0" applyFont="1" applyBorder="1" applyProtection="1">
      <protection hidden="1"/>
    </xf>
    <xf numFmtId="0" fontId="3" fillId="0" borderId="19"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Border="1" applyAlignment="1" applyProtection="1">
      <alignment horizontal="right" vertical="center"/>
      <protection hidden="1"/>
    </xf>
    <xf numFmtId="0" fontId="3" fillId="0" borderId="0" xfId="0" applyFont="1" applyBorder="1" applyAlignment="1" applyProtection="1">
      <alignment horizontal="left" vertical="center"/>
      <protection hidden="1"/>
    </xf>
    <xf numFmtId="0" fontId="3" fillId="0" borderId="20" xfId="0" applyFont="1" applyBorder="1" applyProtection="1">
      <protection hidden="1"/>
    </xf>
    <xf numFmtId="0" fontId="23" fillId="0" borderId="19" xfId="0" applyFont="1" applyBorder="1" applyAlignment="1" applyProtection="1">
      <alignment horizontal="left" vertical="center" indent="8"/>
      <protection hidden="1"/>
    </xf>
    <xf numFmtId="0" fontId="23" fillId="0" borderId="0" xfId="0" applyFont="1" applyBorder="1" applyAlignment="1" applyProtection="1">
      <alignment horizontal="left" vertical="center" indent="2"/>
      <protection hidden="1"/>
    </xf>
    <xf numFmtId="0" fontId="3" fillId="0" borderId="21"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3" fillId="0" borderId="22" xfId="0" applyFont="1" applyBorder="1" applyProtection="1">
      <protection hidden="1"/>
    </xf>
    <xf numFmtId="0" fontId="3" fillId="0" borderId="23" xfId="0" applyFont="1" applyBorder="1" applyProtection="1">
      <protection hidden="1"/>
    </xf>
    <xf numFmtId="0" fontId="3" fillId="0" borderId="0" xfId="0" applyFont="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3" fillId="0" borderId="10" xfId="0" applyFont="1" applyBorder="1" applyProtection="1">
      <protection hidden="1"/>
    </xf>
    <xf numFmtId="49" fontId="22" fillId="8" borderId="15" xfId="0" applyNumberFormat="1" applyFont="1" applyFill="1" applyBorder="1" applyAlignment="1" applyProtection="1">
      <alignment horizontal="center" vertical="center"/>
      <protection hidden="1"/>
    </xf>
    <xf numFmtId="49" fontId="22" fillId="8" borderId="15" xfId="0" applyNumberFormat="1" applyFont="1" applyFill="1" applyBorder="1" applyAlignment="1" applyProtection="1">
      <alignment horizontal="center"/>
      <protection hidden="1"/>
    </xf>
    <xf numFmtId="0" fontId="3" fillId="0" borderId="11" xfId="0" applyFont="1" applyBorder="1" applyProtection="1">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0" fontId="26"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9" fillId="0" borderId="0" xfId="0" applyFont="1" applyAlignment="1" applyProtection="1">
      <alignment horizontal="centerContinuous"/>
      <protection hidden="1"/>
    </xf>
    <xf numFmtId="0" fontId="30" fillId="0" borderId="0" xfId="0" applyFont="1" applyAlignment="1" applyProtection="1">
      <alignment horizontal="centerContinuous"/>
      <protection hidden="1"/>
    </xf>
    <xf numFmtId="0" fontId="33" fillId="0" borderId="0" xfId="0" applyFont="1" applyAlignment="1" applyProtection="1">
      <alignment horizontal="centerContinuous"/>
      <protection hidden="1"/>
    </xf>
    <xf numFmtId="0" fontId="38" fillId="0" borderId="0" xfId="0" applyFont="1" applyAlignment="1" applyProtection="1">
      <alignment horizontal="centerContinuous"/>
      <protection hidden="1"/>
    </xf>
    <xf numFmtId="0" fontId="6" fillId="0" borderId="0" xfId="0" applyFont="1" applyProtection="1">
      <protection hidden="1"/>
    </xf>
    <xf numFmtId="0" fontId="6" fillId="0" borderId="0" xfId="0" applyFont="1" applyAlignment="1" applyProtection="1">
      <alignment horizontal="left"/>
      <protection hidden="1"/>
    </xf>
    <xf numFmtId="0" fontId="34" fillId="0" borderId="0" xfId="1" applyFont="1" applyAlignment="1" applyProtection="1">
      <alignment horizontal="center" vertical="center"/>
      <protection hidden="1"/>
    </xf>
    <xf numFmtId="0" fontId="7" fillId="0" borderId="0" xfId="0" applyFont="1" applyProtection="1">
      <protection hidden="1"/>
    </xf>
    <xf numFmtId="0" fontId="3" fillId="0" borderId="0" xfId="0" applyFont="1" applyAlignment="1" applyProtection="1">
      <alignment horizontal="left"/>
      <protection hidden="1"/>
    </xf>
    <xf numFmtId="0" fontId="8" fillId="0" borderId="0" xfId="0" applyFont="1" applyProtection="1">
      <protection hidden="1"/>
    </xf>
    <xf numFmtId="0" fontId="17" fillId="0" borderId="0" xfId="0" applyFont="1" applyProtection="1">
      <protection hidden="1"/>
    </xf>
    <xf numFmtId="0" fontId="9" fillId="2" borderId="0" xfId="0" applyFont="1" applyFill="1" applyAlignment="1" applyProtection="1">
      <alignment horizontal="center" vertical="center" wrapText="1"/>
      <protection hidden="1"/>
    </xf>
    <xf numFmtId="0" fontId="37"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5" xfId="0" applyFont="1" applyBorder="1" applyAlignment="1" applyProtection="1">
      <alignment horizontal="centerContinuous" vertical="center"/>
      <protection hidden="1"/>
    </xf>
    <xf numFmtId="164" fontId="13"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 vertical="center"/>
      <protection hidden="1"/>
    </xf>
    <xf numFmtId="0" fontId="15" fillId="0" borderId="0" xfId="0" applyFont="1" applyAlignment="1" applyProtection="1">
      <alignment vertical="center"/>
      <protection hidden="1"/>
    </xf>
    <xf numFmtId="0" fontId="5" fillId="0" borderId="0" xfId="0" applyFont="1" applyProtection="1">
      <protection locked="0" hidden="1"/>
    </xf>
    <xf numFmtId="0" fontId="19" fillId="0" borderId="0" xfId="0" applyFont="1" applyProtection="1">
      <protection locked="0" hidden="1"/>
    </xf>
    <xf numFmtId="0" fontId="42" fillId="0" borderId="0" xfId="1" applyFont="1" applyAlignment="1" applyProtection="1">
      <alignment horizontal="center" vertical="center"/>
      <protection hidden="1"/>
    </xf>
  </cellXfs>
  <cellStyles count="2">
    <cellStyle name="Lien hypertexte" xfId="1" builtinId="8"/>
    <cellStyle name="Normal" xfId="0" builtinId="0"/>
  </cellStyles>
  <dxfs count="3">
    <dxf>
      <font>
        <color theme="6"/>
      </font>
    </dxf>
    <dxf>
      <font>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G$2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846137</xdr:colOff>
      <xdr:row>19</xdr:row>
      <xdr:rowOff>142875</xdr:rowOff>
    </xdr:from>
    <xdr:to>
      <xdr:col>9</xdr:col>
      <xdr:colOff>1231900</xdr:colOff>
      <xdr:row>23</xdr:row>
      <xdr:rowOff>57150</xdr:rowOff>
    </xdr:to>
    <xdr:sp macro="" textlink="">
      <xdr:nvSpPr>
        <xdr:cNvPr id="3" name="Rectangle 2">
          <a:extLst>
            <a:ext uri="{FF2B5EF4-FFF2-40B4-BE49-F238E27FC236}">
              <a16:creationId xmlns:a16="http://schemas.microsoft.com/office/drawing/2014/main" id="{00000000-0008-0000-0000-000003000000}"/>
            </a:ext>
          </a:extLst>
        </xdr:cNvPr>
        <xdr:cNvSpPr/>
      </xdr:nvSpPr>
      <xdr:spPr bwMode="auto">
        <a:xfrm>
          <a:off x="7107237" y="4956175"/>
          <a:ext cx="5338763" cy="625475"/>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lvl="1" algn="l"/>
          <a:r>
            <a:rPr lang="fr-FR" sz="1050" b="1">
              <a:latin typeface="Tahoma" panose="020B0604030504040204" pitchFamily="34" charset="0"/>
              <a:ea typeface="Tahoma" panose="020B0604030504040204" pitchFamily="34" charset="0"/>
              <a:cs typeface="Tahoma" panose="020B0604030504040204" pitchFamily="34" charset="0"/>
            </a:rPr>
            <a:t>  Cochez cette case pour souscrire à l'assistance  &gt;&gt;&gt;</a:t>
          </a:r>
        </a:p>
      </xdr:txBody>
    </xdr:sp>
    <xdr:clientData/>
  </xdr:twoCellAnchor>
  <mc:AlternateContent xmlns:mc="http://schemas.openxmlformats.org/markup-compatibility/2006">
    <mc:Choice xmlns:a14="http://schemas.microsoft.com/office/drawing/2010/main" Requires="a14">
      <xdr:twoCellAnchor editAs="oneCell">
        <xdr:from>
          <xdr:col>9</xdr:col>
          <xdr:colOff>330200</xdr:colOff>
          <xdr:row>20</xdr:row>
          <xdr:rowOff>114300</xdr:rowOff>
        </xdr:from>
        <xdr:to>
          <xdr:col>9</xdr:col>
          <xdr:colOff>635000</xdr:colOff>
          <xdr:row>22</xdr:row>
          <xdr:rowOff>101600</xdr:rowOff>
        </xdr:to>
        <xdr:sp macro="" textlink="">
          <xdr:nvSpPr>
            <xdr:cNvPr id="1029" name="Check Box 5" descr="Cochez cette case pour souscrire à l'assistanc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28575">
              <a:solidFill>
                <a:srgbClr val="000000"/>
              </a:solidFill>
              <a:miter lim="800000"/>
              <a:headEnd/>
              <a:tailEnd/>
            </a:ln>
            <a:extLst>
              <a:ext uri="{909E8E84-426E-40DD-AFC4-6F175D3DCCD1}">
                <a14:hiddenFill>
                  <a:solidFill>
                    <a:srgbClr val="FFFFFF"/>
                  </a:solid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28</xdr:row>
          <xdr:rowOff>114300</xdr:rowOff>
        </xdr:from>
        <xdr:to>
          <xdr:col>7</xdr:col>
          <xdr:colOff>546100</xdr:colOff>
          <xdr:row>30</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30</xdr:row>
          <xdr:rowOff>127000</xdr:rowOff>
        </xdr:from>
        <xdr:to>
          <xdr:col>7</xdr:col>
          <xdr:colOff>546100</xdr:colOff>
          <xdr:row>32</xdr:row>
          <xdr:rowOff>63500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28</xdr:row>
          <xdr:rowOff>127000</xdr:rowOff>
        </xdr:from>
        <xdr:to>
          <xdr:col>9</xdr:col>
          <xdr:colOff>609600</xdr:colOff>
          <xdr:row>30</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30</xdr:row>
          <xdr:rowOff>127000</xdr:rowOff>
        </xdr:from>
        <xdr:to>
          <xdr:col>9</xdr:col>
          <xdr:colOff>609600</xdr:colOff>
          <xdr:row>32</xdr:row>
          <xdr:rowOff>63500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28</xdr:row>
          <xdr:rowOff>114300</xdr:rowOff>
        </xdr:from>
        <xdr:to>
          <xdr:col>5</xdr:col>
          <xdr:colOff>546100</xdr:colOff>
          <xdr:row>30</xdr:row>
          <xdr:rowOff>63500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30</xdr:row>
          <xdr:rowOff>127000</xdr:rowOff>
        </xdr:from>
        <xdr:to>
          <xdr:col>5</xdr:col>
          <xdr:colOff>546100</xdr:colOff>
          <xdr:row>32</xdr:row>
          <xdr:rowOff>63500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B1:J47"/>
  <sheetViews>
    <sheetView showGridLines="0" tabSelected="1" workbookViewId="0">
      <selection activeCell="D3" sqref="D3:H3"/>
    </sheetView>
  </sheetViews>
  <sheetFormatPr baseColWidth="10" defaultRowHeight="14" x14ac:dyDescent="0.15"/>
  <cols>
    <col min="1" max="1" width="10.83203125" style="29"/>
    <col min="2" max="5" width="17.83203125" style="29" customWidth="1"/>
    <col min="6" max="6" width="11.5" style="29" customWidth="1"/>
    <col min="7" max="9" width="17.83203125" style="29" customWidth="1"/>
    <col min="10" max="10" width="20.83203125" style="29" customWidth="1"/>
    <col min="11" max="16384" width="10.83203125" style="29"/>
  </cols>
  <sheetData>
    <row r="1" spans="2:10" ht="43.5" customHeight="1" x14ac:dyDescent="0.3">
      <c r="C1" s="30"/>
      <c r="D1" s="30"/>
      <c r="E1" s="31" t="s">
        <v>37</v>
      </c>
      <c r="F1" s="32">
        <v>2022</v>
      </c>
      <c r="G1" s="33" t="s">
        <v>39</v>
      </c>
      <c r="H1" s="34"/>
      <c r="I1" s="35" t="s">
        <v>0</v>
      </c>
    </row>
    <row r="2" spans="2:10" ht="31" customHeight="1" x14ac:dyDescent="0.15">
      <c r="B2" s="36" t="str">
        <f>IF(app="BP + EPRD*","* applications Budget Prévisionnel et EPRD incluses",IF(app="CA + ERRD*","* applications Compte Administratif et ERRD incluses",""))</f>
        <v>* applications Budget Prévisionnel et EPRD incluses</v>
      </c>
      <c r="D2" s="37"/>
      <c r="E2" s="38"/>
      <c r="F2" s="39"/>
      <c r="G2" s="40" t="str">
        <f>IF(app="BP","Budget Prévisionnel "&amp;exercice,IF(app="CA","Compte Administratif "&amp;exercice,""))</f>
        <v/>
      </c>
      <c r="H2" s="39"/>
    </row>
    <row r="3" spans="2:10" ht="25.5" customHeight="1" x14ac:dyDescent="0.15">
      <c r="B3" s="22" t="s">
        <v>32</v>
      </c>
      <c r="C3" s="22"/>
      <c r="D3" s="26"/>
      <c r="E3" s="27"/>
      <c r="F3" s="27"/>
      <c r="G3" s="27"/>
      <c r="H3" s="28"/>
      <c r="I3" s="5" t="s">
        <v>6</v>
      </c>
      <c r="J3" s="9">
        <f ca="1">TODAY()</f>
        <v>44379</v>
      </c>
    </row>
    <row r="4" spans="2:10" ht="25.5" customHeight="1" x14ac:dyDescent="0.15">
      <c r="B4" s="22" t="s">
        <v>3</v>
      </c>
      <c r="C4" s="22"/>
      <c r="D4" s="26"/>
      <c r="E4" s="27"/>
      <c r="F4" s="27"/>
      <c r="G4" s="27"/>
      <c r="H4" s="28"/>
      <c r="I4" s="5" t="s">
        <v>4</v>
      </c>
      <c r="J4" s="11"/>
    </row>
    <row r="5" spans="2:10" ht="25.5" customHeight="1" x14ac:dyDescent="0.15">
      <c r="B5" s="22" t="s">
        <v>5</v>
      </c>
      <c r="C5" s="22" t="s">
        <v>5</v>
      </c>
      <c r="D5" s="26"/>
      <c r="E5" s="27"/>
      <c r="F5" s="27"/>
      <c r="G5" s="27"/>
      <c r="H5" s="28"/>
      <c r="I5" s="5" t="s">
        <v>1</v>
      </c>
      <c r="J5" s="10"/>
    </row>
    <row r="6" spans="2:10" ht="25.5" customHeight="1" x14ac:dyDescent="0.15">
      <c r="B6" s="22" t="s">
        <v>2</v>
      </c>
      <c r="C6" s="22" t="s">
        <v>5</v>
      </c>
      <c r="D6" s="26"/>
      <c r="E6" s="27"/>
      <c r="F6" s="28"/>
      <c r="G6" s="5" t="s">
        <v>7</v>
      </c>
      <c r="H6" s="26"/>
      <c r="I6" s="27"/>
      <c r="J6" s="28"/>
    </row>
    <row r="7" spans="2:10" x14ac:dyDescent="0.15">
      <c r="B7" s="2"/>
      <c r="C7" s="2"/>
      <c r="D7" s="2"/>
      <c r="E7" s="2"/>
      <c r="F7" s="2"/>
      <c r="G7" s="2"/>
      <c r="H7" s="2"/>
      <c r="I7" s="2"/>
      <c r="J7" s="2"/>
    </row>
    <row r="8" spans="2:10" ht="17.25" customHeight="1" x14ac:dyDescent="0.15">
      <c r="B8" s="1"/>
      <c r="C8" s="1"/>
      <c r="D8" s="1"/>
      <c r="E8" s="12" t="s">
        <v>8</v>
      </c>
      <c r="F8" s="12"/>
      <c r="G8" s="23" t="s">
        <v>17</v>
      </c>
      <c r="H8" s="24"/>
      <c r="I8" s="2"/>
      <c r="J8" s="2"/>
    </row>
    <row r="9" spans="2:10" ht="24" customHeight="1" x14ac:dyDescent="0.15">
      <c r="B9" s="76" t="s">
        <v>35</v>
      </c>
      <c r="C9" s="77"/>
      <c r="D9" s="77"/>
      <c r="E9" s="77"/>
      <c r="F9" s="77"/>
      <c r="G9" s="77"/>
      <c r="H9" s="77"/>
      <c r="I9" s="78"/>
      <c r="J9" s="78"/>
    </row>
    <row r="10" spans="2:10" ht="15" x14ac:dyDescent="0.15">
      <c r="B10" s="79" t="s">
        <v>34</v>
      </c>
      <c r="C10" s="80"/>
      <c r="D10" s="80"/>
      <c r="E10" s="80"/>
      <c r="F10" s="80"/>
      <c r="G10" s="80"/>
      <c r="H10" s="80"/>
      <c r="I10" s="81"/>
      <c r="J10" s="81"/>
    </row>
    <row r="11" spans="2:10" ht="15" x14ac:dyDescent="0.15">
      <c r="B11" s="82"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80"/>
      <c r="D11" s="80"/>
      <c r="E11" s="80"/>
      <c r="F11" s="80"/>
      <c r="G11" s="80"/>
      <c r="H11" s="80"/>
      <c r="I11" s="81"/>
      <c r="J11" s="81"/>
    </row>
    <row r="12" spans="2:10" ht="18" x14ac:dyDescent="0.15">
      <c r="B12" s="83"/>
      <c r="C12" s="84"/>
      <c r="D12" s="84"/>
      <c r="E12" s="46"/>
      <c r="F12" s="46"/>
      <c r="G12" s="46"/>
      <c r="H12" s="46"/>
      <c r="I12" s="46"/>
      <c r="J12" s="85"/>
    </row>
    <row r="13" spans="2:10" ht="18" x14ac:dyDescent="0.2">
      <c r="B13" s="86" t="str">
        <f>"1. Achat de l'Application "&amp;app&amp;" "&amp;exercice&amp;" "&amp;type</f>
        <v>1. Achat de l'Application BP + EPRD* 2022 EHPAD</v>
      </c>
      <c r="C13" s="87"/>
      <c r="D13" s="84"/>
      <c r="E13" s="46"/>
      <c r="F13" s="46"/>
      <c r="G13" s="86" t="s">
        <v>28</v>
      </c>
      <c r="H13" s="46"/>
      <c r="I13" s="46"/>
      <c r="J13" s="46"/>
    </row>
    <row r="14" spans="2:10" x14ac:dyDescent="0.15">
      <c r="B14" s="88" t="s">
        <v>24</v>
      </c>
      <c r="C14" s="87"/>
      <c r="D14" s="84"/>
      <c r="E14" s="46"/>
      <c r="F14" s="46"/>
      <c r="G14" s="88" t="s">
        <v>9</v>
      </c>
      <c r="H14" s="46"/>
      <c r="I14" s="46"/>
      <c r="J14" s="46"/>
    </row>
    <row r="15" spans="2:10" x14ac:dyDescent="0.15">
      <c r="B15" s="29" t="s">
        <v>25</v>
      </c>
      <c r="C15" s="87"/>
      <c r="D15" s="84"/>
      <c r="E15" s="46"/>
      <c r="F15" s="46"/>
      <c r="G15" s="87" t="s">
        <v>38</v>
      </c>
      <c r="I15" s="89" t="str">
        <f>IF(E1="BP + EPRD*","30 juin "&amp;exercice,IF(app="BP","29 octobre "&amp;exercice-1,"30 avril " &amp; exercice+1))</f>
        <v>30 juin 2022</v>
      </c>
      <c r="J15" s="46"/>
    </row>
    <row r="16" spans="2:10" x14ac:dyDescent="0.15">
      <c r="D16" s="46"/>
      <c r="E16" s="46"/>
      <c r="F16" s="46"/>
      <c r="G16" s="46"/>
      <c r="H16" s="46"/>
      <c r="I16" s="46"/>
      <c r="J16" s="46"/>
    </row>
    <row r="17" spans="2:10" ht="14.25" customHeight="1" x14ac:dyDescent="0.15">
      <c r="B17" s="90" t="s">
        <v>10</v>
      </c>
      <c r="C17" s="90"/>
      <c r="D17" s="90"/>
      <c r="E17" s="90"/>
      <c r="F17" s="46"/>
      <c r="G17" s="91" t="s">
        <v>27</v>
      </c>
      <c r="H17" s="91"/>
      <c r="I17" s="92"/>
      <c r="J17" s="46"/>
    </row>
    <row r="18" spans="2:10" x14ac:dyDescent="0.15">
      <c r="B18" s="90"/>
      <c r="C18" s="90"/>
      <c r="D18" s="90"/>
      <c r="E18" s="90"/>
      <c r="F18" s="46"/>
      <c r="G18" s="93" t="s">
        <v>11</v>
      </c>
      <c r="H18" s="94" t="s">
        <v>12</v>
      </c>
      <c r="I18" s="95" t="s">
        <v>13</v>
      </c>
      <c r="J18" s="96"/>
    </row>
    <row r="19" spans="2:10" x14ac:dyDescent="0.15">
      <c r="B19" s="93" t="s">
        <v>11</v>
      </c>
      <c r="C19" s="94" t="s">
        <v>12</v>
      </c>
      <c r="D19" s="97" t="s">
        <v>13</v>
      </c>
      <c r="E19" s="97"/>
      <c r="F19" s="46"/>
      <c r="G19" s="98">
        <f>IF($G$2="",78,54)</f>
        <v>78</v>
      </c>
      <c r="H19" s="42">
        <f>IF($G$2="",132,90)</f>
        <v>132</v>
      </c>
      <c r="I19" s="99">
        <f>IF($G$2="",186,126)</f>
        <v>186</v>
      </c>
      <c r="J19" s="100"/>
    </row>
    <row r="20" spans="2:10" x14ac:dyDescent="0.15">
      <c r="B20" s="6"/>
      <c r="C20" s="7"/>
      <c r="D20" s="8"/>
      <c r="E20" s="8"/>
      <c r="F20" s="46"/>
      <c r="G20" s="46"/>
      <c r="H20" s="46"/>
      <c r="I20" s="46"/>
      <c r="J20" s="46"/>
    </row>
    <row r="21" spans="2:10" x14ac:dyDescent="0.15">
      <c r="B21" s="6"/>
      <c r="C21" s="7"/>
      <c r="D21" s="8"/>
      <c r="E21" s="8"/>
      <c r="F21" s="46"/>
      <c r="G21" s="25" t="b">
        <v>1</v>
      </c>
      <c r="H21" s="25"/>
      <c r="I21" s="25"/>
      <c r="J21" s="101"/>
    </row>
    <row r="22" spans="2:10" x14ac:dyDescent="0.15">
      <c r="B22" s="6"/>
      <c r="C22" s="7"/>
      <c r="D22" s="8"/>
      <c r="E22" s="8"/>
      <c r="G22" s="102">
        <f>IF(G21=TRUE,IF(D27=0,0,IF(D27&lt;6,G19,IF(D27&lt;11,H19,I19))),0)</f>
        <v>0</v>
      </c>
      <c r="H22" s="101"/>
      <c r="I22" s="101"/>
      <c r="J22" s="101"/>
    </row>
    <row r="23" spans="2:10" x14ac:dyDescent="0.15">
      <c r="B23" s="6"/>
      <c r="C23" s="7"/>
      <c r="D23" s="8"/>
      <c r="E23" s="8"/>
      <c r="F23" s="46"/>
      <c r="G23" s="101"/>
      <c r="H23" s="101"/>
      <c r="I23" s="101"/>
      <c r="J23" s="101"/>
    </row>
    <row r="24" spans="2:10" x14ac:dyDescent="0.15">
      <c r="B24" s="6"/>
      <c r="C24" s="7"/>
      <c r="D24" s="8"/>
      <c r="E24" s="8"/>
      <c r="F24" s="46"/>
      <c r="G24" s="101"/>
      <c r="H24" s="101"/>
      <c r="I24" s="101"/>
      <c r="J24" s="101"/>
    </row>
    <row r="25" spans="2:10" x14ac:dyDescent="0.15">
      <c r="B25" s="41">
        <f>IF($G$2="",102,66)</f>
        <v>102</v>
      </c>
      <c r="C25" s="42">
        <f>IF($G$2="",168,114)</f>
        <v>168</v>
      </c>
      <c r="D25" s="43">
        <f>IF($G$2="",252,168)</f>
        <v>252</v>
      </c>
      <c r="E25" s="44"/>
      <c r="F25" s="45" t="s">
        <v>16</v>
      </c>
      <c r="G25" s="45"/>
      <c r="H25" s="45"/>
      <c r="I25" s="45"/>
      <c r="J25" s="45"/>
    </row>
    <row r="26" spans="2:10" x14ac:dyDescent="0.15">
      <c r="F26" s="46"/>
      <c r="G26" s="46"/>
      <c r="H26" s="46"/>
      <c r="I26" s="46"/>
      <c r="J26" s="46"/>
    </row>
    <row r="27" spans="2:10" ht="25" customHeight="1" x14ac:dyDescent="0.15">
      <c r="C27" s="47" t="s">
        <v>14</v>
      </c>
      <c r="D27" s="4">
        <f>COUNTA(B20:E24)</f>
        <v>0</v>
      </c>
      <c r="F27" s="48" t="s">
        <v>15</v>
      </c>
      <c r="G27" s="3">
        <f>IF(D27=0,0,IF(D27&lt;6,B25,IF(D27&lt;11,C25,D25)))+G22</f>
        <v>0</v>
      </c>
      <c r="H27" s="36" t="s">
        <v>26</v>
      </c>
    </row>
    <row r="28" spans="2:10" ht="15" thickBot="1" x14ac:dyDescent="0.2">
      <c r="B28" s="49"/>
      <c r="C28" s="49"/>
      <c r="D28" s="49"/>
      <c r="E28" s="49"/>
    </row>
    <row r="29" spans="2:10" x14ac:dyDescent="0.15">
      <c r="B29" s="50"/>
      <c r="C29" s="51"/>
      <c r="D29" s="51"/>
      <c r="E29" s="51"/>
      <c r="F29" s="52"/>
      <c r="G29" s="52"/>
      <c r="H29" s="52"/>
      <c r="I29" s="52"/>
      <c r="J29" s="53"/>
    </row>
    <row r="30" spans="2:10" x14ac:dyDescent="0.15">
      <c r="B30" s="54"/>
      <c r="C30" s="55"/>
      <c r="D30" s="56"/>
      <c r="E30" s="56" t="s">
        <v>33</v>
      </c>
      <c r="F30" s="57"/>
      <c r="G30" s="56" t="str">
        <f>IF(type="SAAD","","CCN66")</f>
        <v>CCN66</v>
      </c>
      <c r="H30" s="57"/>
      <c r="I30" s="56" t="str">
        <f>IF(type="SAAD","","CCN51 FEHAP")</f>
        <v>CCN51 FEHAP</v>
      </c>
      <c r="J30" s="58"/>
    </row>
    <row r="31" spans="2:10" ht="15" x14ac:dyDescent="0.15">
      <c r="B31" s="59" t="s">
        <v>31</v>
      </c>
      <c r="C31" s="60"/>
      <c r="D31" s="56"/>
      <c r="E31" s="56"/>
      <c r="F31" s="56"/>
      <c r="G31" s="56"/>
      <c r="H31" s="56"/>
      <c r="I31" s="56"/>
      <c r="J31" s="58"/>
    </row>
    <row r="32" spans="2:10" x14ac:dyDescent="0.15">
      <c r="B32" s="54"/>
      <c r="C32" s="55"/>
      <c r="D32" s="56"/>
      <c r="E32" s="56" t="s">
        <v>23</v>
      </c>
      <c r="F32" s="57"/>
      <c r="G32" s="56" t="str">
        <f>IF(type="SAAD","",IF(type="EHPAD","CCU SYNERPA","CCN65"))</f>
        <v>CCU SYNERPA</v>
      </c>
      <c r="H32" s="57"/>
      <c r="I32" s="56" t="str">
        <f>IF(type="SAAD","","CCN51 avant 2013")</f>
        <v>CCN51 avant 2013</v>
      </c>
      <c r="J32" s="58"/>
    </row>
    <row r="33" spans="2:10" ht="15" thickBot="1" x14ac:dyDescent="0.2">
      <c r="B33" s="61"/>
      <c r="C33" s="62"/>
      <c r="D33" s="62"/>
      <c r="E33" s="62"/>
      <c r="F33" s="63"/>
      <c r="G33" s="63"/>
      <c r="H33" s="63"/>
      <c r="I33" s="63"/>
      <c r="J33" s="64"/>
    </row>
    <row r="34" spans="2:10" x14ac:dyDescent="0.15">
      <c r="B34" s="49"/>
      <c r="C34" s="49"/>
      <c r="D34" s="49"/>
      <c r="E34" s="49"/>
    </row>
    <row r="35" spans="2:10" x14ac:dyDescent="0.15">
      <c r="B35" s="65" t="s">
        <v>29</v>
      </c>
      <c r="C35" s="65"/>
      <c r="D35" s="65"/>
      <c r="E35" s="65"/>
      <c r="F35" s="65"/>
      <c r="G35" s="65"/>
      <c r="H35" s="65"/>
      <c r="I35" s="65"/>
      <c r="J35" s="65"/>
    </row>
    <row r="36" spans="2:10" x14ac:dyDescent="0.15">
      <c r="B36" s="65" t="s">
        <v>36</v>
      </c>
      <c r="C36" s="65"/>
      <c r="D36" s="65"/>
      <c r="E36" s="65"/>
      <c r="F36" s="65"/>
      <c r="G36" s="65"/>
      <c r="H36" s="65"/>
      <c r="I36" s="65"/>
      <c r="J36" s="65"/>
    </row>
    <row r="37" spans="2:10" x14ac:dyDescent="0.15">
      <c r="B37" s="65" t="s">
        <v>18</v>
      </c>
      <c r="C37" s="65"/>
      <c r="D37" s="65"/>
      <c r="E37" s="65"/>
      <c r="F37" s="65"/>
      <c r="G37" s="65"/>
      <c r="H37" s="65"/>
      <c r="I37" s="65"/>
      <c r="J37" s="65"/>
    </row>
    <row r="38" spans="2:10" ht="16" x14ac:dyDescent="0.15">
      <c r="B38" s="103" t="s">
        <v>113</v>
      </c>
      <c r="C38" s="103"/>
      <c r="D38" s="103"/>
      <c r="E38" s="103"/>
      <c r="F38" s="103"/>
      <c r="G38" s="103"/>
      <c r="H38" s="103"/>
      <c r="I38" s="103"/>
      <c r="J38" s="103"/>
    </row>
    <row r="39" spans="2:10" x14ac:dyDescent="0.15">
      <c r="B39" s="49"/>
      <c r="C39" s="49"/>
      <c r="D39" s="49"/>
      <c r="E39" s="49"/>
    </row>
    <row r="40" spans="2:10" ht="18" x14ac:dyDescent="0.15">
      <c r="B40" s="66" t="s">
        <v>19</v>
      </c>
      <c r="C40" s="67"/>
      <c r="D40" s="67"/>
      <c r="E40" s="67"/>
      <c r="F40" s="67"/>
      <c r="G40" s="67"/>
      <c r="H40" s="67"/>
      <c r="I40" s="67"/>
      <c r="J40" s="68"/>
    </row>
    <row r="41" spans="2:10" ht="18" x14ac:dyDescent="0.2">
      <c r="B41" s="69"/>
      <c r="C41" s="70" t="s">
        <v>20</v>
      </c>
      <c r="D41" s="70">
        <v>1350</v>
      </c>
      <c r="E41" s="70">
        <v>6100</v>
      </c>
      <c r="F41" s="70" t="s">
        <v>22</v>
      </c>
      <c r="G41" s="71">
        <v>1345</v>
      </c>
      <c r="H41" s="70">
        <v>7135</v>
      </c>
      <c r="I41" s="70">
        <v>253</v>
      </c>
      <c r="J41" s="72"/>
    </row>
    <row r="42" spans="2:10" ht="18" x14ac:dyDescent="0.15">
      <c r="B42" s="73" t="s">
        <v>21</v>
      </c>
      <c r="C42" s="74"/>
      <c r="D42" s="74"/>
      <c r="E42" s="74"/>
      <c r="F42" s="74"/>
      <c r="G42" s="74"/>
      <c r="H42" s="74"/>
      <c r="I42" s="74"/>
      <c r="J42" s="75"/>
    </row>
    <row r="43" spans="2:10" x14ac:dyDescent="0.15">
      <c r="C43" s="49"/>
      <c r="D43" s="49"/>
      <c r="E43" s="49"/>
    </row>
    <row r="44" spans="2:10" x14ac:dyDescent="0.15">
      <c r="B44" s="49"/>
      <c r="C44" s="49"/>
      <c r="D44" s="49"/>
      <c r="E44" s="49"/>
    </row>
    <row r="45" spans="2:10" x14ac:dyDescent="0.15">
      <c r="B45" s="65" t="s">
        <v>30</v>
      </c>
      <c r="C45" s="65"/>
      <c r="D45" s="65"/>
      <c r="E45" s="65"/>
      <c r="F45" s="65"/>
      <c r="G45" s="65"/>
      <c r="H45" s="65"/>
      <c r="I45" s="65"/>
      <c r="J45" s="65"/>
    </row>
    <row r="46" spans="2:10" x14ac:dyDescent="0.15">
      <c r="B46" s="65" t="s">
        <v>40</v>
      </c>
      <c r="C46" s="65"/>
      <c r="D46" s="65"/>
      <c r="E46" s="65"/>
      <c r="F46" s="65"/>
      <c r="G46" s="65"/>
      <c r="H46" s="65"/>
      <c r="I46" s="65"/>
      <c r="J46" s="65"/>
    </row>
    <row r="47" spans="2:10" x14ac:dyDescent="0.15">
      <c r="C47" s="49"/>
      <c r="D47" s="49"/>
      <c r="E47" s="49"/>
    </row>
  </sheetData>
  <sheetProtection algorithmName="SHA-512" hashValue="N557pbXA2w3X9slCd+H5DybUswvq+0A/6CT5uupSxNf+o8ZNj2FrRZHj7NnXjTiR44kM0Aurxaq+0LdweNdiJQ==" saltValue="xGtRIbVrruvP998d5ML0xg==" spinCount="100000" sheet="1" objects="1" scenarios="1"/>
  <mergeCells count="20">
    <mergeCell ref="D6:F6"/>
    <mergeCell ref="H6:J6"/>
    <mergeCell ref="D3:H3"/>
    <mergeCell ref="B38:J38"/>
    <mergeCell ref="B5:C5"/>
    <mergeCell ref="B45:J45"/>
    <mergeCell ref="B46:J46"/>
    <mergeCell ref="B3:C3"/>
    <mergeCell ref="B4:C4"/>
    <mergeCell ref="B6:C6"/>
    <mergeCell ref="G8:H8"/>
    <mergeCell ref="B17:E18"/>
    <mergeCell ref="G21:I21"/>
    <mergeCell ref="B40:J40"/>
    <mergeCell ref="B42:J42"/>
    <mergeCell ref="B35:J35"/>
    <mergeCell ref="B36:J36"/>
    <mergeCell ref="B37:J37"/>
    <mergeCell ref="D4:H4"/>
    <mergeCell ref="D5:H5"/>
  </mergeCells>
  <conditionalFormatting sqref="G1">
    <cfRule type="expression" dxfId="2" priority="1">
      <formula>$G$1="SAAD"</formula>
    </cfRule>
    <cfRule type="expression" dxfId="1" priority="2">
      <formula>$G$1="EHPAD"</formula>
    </cfRule>
    <cfRule type="expression" dxfId="0" priority="3">
      <formula>$G$1="ESMS"</formula>
    </cfRule>
  </conditionalFormatting>
  <dataValidations count="6">
    <dataValidation type="list" showInputMessage="1" showErrorMessage="1" sqref="C14:D15" xr:uid="{D69BD983-CCEC-4DFE-849F-C55D61FAD377}">
      <formula1>"Virement, en précisant le nom de l'organisme,Chèque à l'ordre du CIFO"</formula1>
    </dataValidation>
    <dataValidation type="list" showInputMessage="1" showErrorMessage="1" sqref="G8:H8" xr:uid="{F784F83F-45BD-47FB-AC32-641A03F46B2C}">
      <formula1>"Virement en précisant le nom de l'organisme,Chèque à l'ordre du CIFO"</formula1>
    </dataValidation>
    <dataValidation showInputMessage="1" showErrorMessage="1" sqref="C13:D13 C12 D12" xr:uid="{6EC20A8D-93F2-4D96-99C0-EF18EBC5F8B6}"/>
    <dataValidation type="textLength" operator="equal" allowBlank="1" showErrorMessage="1" errorTitle="N° FINESS : 9 caractères" error="Retrouvez votre n°FINESS ici : http://finess.sante.gouv.fr/" promptTitle="N° FINESS " prompt="9 caractères sans espace (ex. : 990123456)" sqref="B20:E24" xr:uid="{49026388-1B8C-4247-A7E6-F0C28D859F23}">
      <formula1>9</formula1>
    </dataValidation>
    <dataValidation type="list" allowBlank="1" showInputMessage="1" showErrorMessage="1" sqref="E1" xr:uid="{07996118-F4A3-6940-9995-15B02A4473EA}">
      <formula1>"BP, BP + EPRD*, CA, CA + ERRD*"</formula1>
    </dataValidation>
    <dataValidation type="list" allowBlank="1" showInputMessage="1" showErrorMessage="1" sqref="G1" xr:uid="{D243711F-4E80-8845-BE53-705DB24BB9A6}">
      <formula1>"EHPAD, ESMS, SAAD"</formula1>
    </dataValidation>
  </dataValidations>
  <hyperlinks>
    <hyperlink ref="B38:J38"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ltText="Cochez cette case pour souscrire à l'assistance">
                <anchor moveWithCells="1">
                  <from>
                    <xdr:col>9</xdr:col>
                    <xdr:colOff>330200</xdr:colOff>
                    <xdr:row>20</xdr:row>
                    <xdr:rowOff>114300</xdr:rowOff>
                  </from>
                  <to>
                    <xdr:col>9</xdr:col>
                    <xdr:colOff>635000</xdr:colOff>
                    <xdr:row>22</xdr:row>
                    <xdr:rowOff>101600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7</xdr:col>
                    <xdr:colOff>215900</xdr:colOff>
                    <xdr:row>28</xdr:row>
                    <xdr:rowOff>114300</xdr:rowOff>
                  </from>
                  <to>
                    <xdr:col>7</xdr:col>
                    <xdr:colOff>546100</xdr:colOff>
                    <xdr:row>30</xdr:row>
                    <xdr:rowOff>63500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xdr:col>
                    <xdr:colOff>215900</xdr:colOff>
                    <xdr:row>30</xdr:row>
                    <xdr:rowOff>127000</xdr:rowOff>
                  </from>
                  <to>
                    <xdr:col>7</xdr:col>
                    <xdr:colOff>546100</xdr:colOff>
                    <xdr:row>32</xdr:row>
                    <xdr:rowOff>63500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9</xdr:col>
                    <xdr:colOff>279400</xdr:colOff>
                    <xdr:row>28</xdr:row>
                    <xdr:rowOff>127000</xdr:rowOff>
                  </from>
                  <to>
                    <xdr:col>9</xdr:col>
                    <xdr:colOff>609600</xdr:colOff>
                    <xdr:row>30</xdr:row>
                    <xdr:rowOff>76200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9</xdr:col>
                    <xdr:colOff>279400</xdr:colOff>
                    <xdr:row>30</xdr:row>
                    <xdr:rowOff>127000</xdr:rowOff>
                  </from>
                  <to>
                    <xdr:col>9</xdr:col>
                    <xdr:colOff>609600</xdr:colOff>
                    <xdr:row>32</xdr:row>
                    <xdr:rowOff>63500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xdr:col>
                    <xdr:colOff>215900</xdr:colOff>
                    <xdr:row>28</xdr:row>
                    <xdr:rowOff>114300</xdr:rowOff>
                  </from>
                  <to>
                    <xdr:col>5</xdr:col>
                    <xdr:colOff>546100</xdr:colOff>
                    <xdr:row>30</xdr:row>
                    <xdr:rowOff>63500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xdr:col>
                    <xdr:colOff>215900</xdr:colOff>
                    <xdr:row>30</xdr:row>
                    <xdr:rowOff>127000</xdr:rowOff>
                  </from>
                  <to>
                    <xdr:col>5</xdr:col>
                    <xdr:colOff>546100</xdr:colOff>
                    <xdr:row>32</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dimension ref="B1:C75"/>
  <sheetViews>
    <sheetView showGridLines="0" workbookViewId="0">
      <selection activeCell="B28" sqref="B28"/>
    </sheetView>
  </sheetViews>
  <sheetFormatPr baseColWidth="10" defaultRowHeight="15" x14ac:dyDescent="0.2"/>
  <cols>
    <col min="2" max="2" width="168.33203125" style="13" customWidth="1"/>
    <col min="3" max="3" width="2.1640625" customWidth="1"/>
  </cols>
  <sheetData>
    <row r="1" spans="2:3" ht="16" thickBot="1" x14ac:dyDescent="0.25"/>
    <row r="2" spans="2:3" x14ac:dyDescent="0.2">
      <c r="B2" s="14"/>
      <c r="C2" s="15"/>
    </row>
    <row r="3" spans="2:3" ht="17" x14ac:dyDescent="0.2">
      <c r="B3" s="16" t="s">
        <v>41</v>
      </c>
      <c r="C3" s="17"/>
    </row>
    <row r="4" spans="2:3" ht="16" x14ac:dyDescent="0.2">
      <c r="B4" s="18" t="s">
        <v>42</v>
      </c>
      <c r="C4" s="17"/>
    </row>
    <row r="5" spans="2:3" ht="32" x14ac:dyDescent="0.2">
      <c r="B5" s="18" t="s">
        <v>43</v>
      </c>
      <c r="C5" s="17"/>
    </row>
    <row r="6" spans="2:3" ht="16" x14ac:dyDescent="0.2">
      <c r="B6" s="18" t="s">
        <v>44</v>
      </c>
      <c r="C6" s="17"/>
    </row>
    <row r="7" spans="2:3" ht="16" x14ac:dyDescent="0.2">
      <c r="B7" s="18" t="s">
        <v>45</v>
      </c>
      <c r="C7" s="17"/>
    </row>
    <row r="8" spans="2:3" ht="16" x14ac:dyDescent="0.2">
      <c r="B8" s="18" t="s">
        <v>46</v>
      </c>
      <c r="C8" s="17"/>
    </row>
    <row r="9" spans="2:3" ht="16" x14ac:dyDescent="0.2">
      <c r="B9" s="19" t="s">
        <v>47</v>
      </c>
      <c r="C9" s="17"/>
    </row>
    <row r="10" spans="2:3" ht="32" x14ac:dyDescent="0.2">
      <c r="B10" s="18" t="s">
        <v>48</v>
      </c>
      <c r="C10" s="17"/>
    </row>
    <row r="11" spans="2:3" ht="16" x14ac:dyDescent="0.2">
      <c r="B11" s="19" t="s">
        <v>49</v>
      </c>
      <c r="C11" s="17"/>
    </row>
    <row r="12" spans="2:3" ht="48" x14ac:dyDescent="0.2">
      <c r="B12" s="18" t="s">
        <v>50</v>
      </c>
      <c r="C12" s="17"/>
    </row>
    <row r="13" spans="2:3" ht="16" x14ac:dyDescent="0.2">
      <c r="B13" s="18" t="s">
        <v>51</v>
      </c>
      <c r="C13" s="17"/>
    </row>
    <row r="14" spans="2:3" ht="16" x14ac:dyDescent="0.2">
      <c r="B14" s="18" t="s">
        <v>52</v>
      </c>
      <c r="C14" s="17"/>
    </row>
    <row r="15" spans="2:3" ht="32" x14ac:dyDescent="0.2">
      <c r="B15" s="18" t="s">
        <v>53</v>
      </c>
      <c r="C15" s="17"/>
    </row>
    <row r="16" spans="2:3" ht="16" x14ac:dyDescent="0.2">
      <c r="B16" s="18" t="s">
        <v>54</v>
      </c>
      <c r="C16" s="17"/>
    </row>
    <row r="17" spans="2:3" ht="16" x14ac:dyDescent="0.2">
      <c r="B17" s="18" t="s">
        <v>55</v>
      </c>
      <c r="C17" s="17"/>
    </row>
    <row r="18" spans="2:3" ht="16" x14ac:dyDescent="0.2">
      <c r="B18" s="18" t="s">
        <v>56</v>
      </c>
      <c r="C18" s="17"/>
    </row>
    <row r="19" spans="2:3" ht="32" x14ac:dyDescent="0.2">
      <c r="B19" s="18" t="s">
        <v>57</v>
      </c>
      <c r="C19" s="17"/>
    </row>
    <row r="20" spans="2:3" ht="32" x14ac:dyDescent="0.2">
      <c r="B20" s="18" t="s">
        <v>58</v>
      </c>
      <c r="C20" s="17"/>
    </row>
    <row r="21" spans="2:3" ht="16" x14ac:dyDescent="0.2">
      <c r="B21" s="18" t="s">
        <v>59</v>
      </c>
      <c r="C21" s="17"/>
    </row>
    <row r="22" spans="2:3" ht="16" x14ac:dyDescent="0.2">
      <c r="B22" s="18" t="s">
        <v>60</v>
      </c>
      <c r="C22" s="17"/>
    </row>
    <row r="23" spans="2:3" ht="30" customHeight="1" x14ac:dyDescent="0.2">
      <c r="B23" s="18" t="s">
        <v>61</v>
      </c>
      <c r="C23" s="17"/>
    </row>
    <row r="24" spans="2:3" ht="16" x14ac:dyDescent="0.2">
      <c r="B24" s="18" t="s">
        <v>62</v>
      </c>
      <c r="C24" s="17"/>
    </row>
    <row r="25" spans="2:3" ht="32" x14ac:dyDescent="0.2">
      <c r="B25" s="18" t="s">
        <v>63</v>
      </c>
      <c r="C25" s="17"/>
    </row>
    <row r="26" spans="2:3" ht="16" x14ac:dyDescent="0.2">
      <c r="B26" s="18" t="s">
        <v>64</v>
      </c>
      <c r="C26" s="17"/>
    </row>
    <row r="27" spans="2:3" ht="32" x14ac:dyDescent="0.2">
      <c r="B27" s="18" t="s">
        <v>65</v>
      </c>
      <c r="C27" s="17"/>
    </row>
    <row r="28" spans="2:3" ht="16" x14ac:dyDescent="0.2">
      <c r="B28" s="18" t="s">
        <v>66</v>
      </c>
      <c r="C28" s="17"/>
    </row>
    <row r="29" spans="2:3" ht="32" x14ac:dyDescent="0.2">
      <c r="B29" s="18" t="s">
        <v>67</v>
      </c>
      <c r="C29" s="17"/>
    </row>
    <row r="30" spans="2:3" ht="16" x14ac:dyDescent="0.2">
      <c r="B30" s="18" t="s">
        <v>68</v>
      </c>
      <c r="C30" s="17"/>
    </row>
    <row r="31" spans="2:3" ht="16" x14ac:dyDescent="0.2">
      <c r="B31" s="18" t="s">
        <v>69</v>
      </c>
      <c r="C31" s="17"/>
    </row>
    <row r="32" spans="2:3" ht="16" x14ac:dyDescent="0.2">
      <c r="B32" s="18" t="s">
        <v>70</v>
      </c>
      <c r="C32" s="17"/>
    </row>
    <row r="33" spans="2:3" ht="16" x14ac:dyDescent="0.2">
      <c r="B33" s="18" t="s">
        <v>71</v>
      </c>
      <c r="C33" s="17"/>
    </row>
    <row r="34" spans="2:3" ht="16" x14ac:dyDescent="0.2">
      <c r="B34" s="18" t="s">
        <v>72</v>
      </c>
      <c r="C34" s="17"/>
    </row>
    <row r="35" spans="2:3" ht="16" x14ac:dyDescent="0.2">
      <c r="B35" s="18" t="s">
        <v>73</v>
      </c>
      <c r="C35" s="17"/>
    </row>
    <row r="36" spans="2:3" ht="16" x14ac:dyDescent="0.2">
      <c r="B36" s="18" t="s">
        <v>74</v>
      </c>
      <c r="C36" s="17"/>
    </row>
    <row r="37" spans="2:3" ht="32" x14ac:dyDescent="0.2">
      <c r="B37" s="18" t="s">
        <v>75</v>
      </c>
      <c r="C37" s="17"/>
    </row>
    <row r="38" spans="2:3" ht="16" x14ac:dyDescent="0.2">
      <c r="B38" s="19" t="s">
        <v>76</v>
      </c>
      <c r="C38" s="17"/>
    </row>
    <row r="39" spans="2:3" ht="32" x14ac:dyDescent="0.2">
      <c r="B39" s="18" t="s">
        <v>77</v>
      </c>
      <c r="C39" s="17"/>
    </row>
    <row r="40" spans="2:3" ht="16" x14ac:dyDescent="0.2">
      <c r="B40" s="19" t="s">
        <v>78</v>
      </c>
      <c r="C40" s="17"/>
    </row>
    <row r="41" spans="2:3" ht="32" x14ac:dyDescent="0.2">
      <c r="B41" s="18" t="s">
        <v>79</v>
      </c>
      <c r="C41" s="17"/>
    </row>
    <row r="42" spans="2:3" ht="16" x14ac:dyDescent="0.2">
      <c r="B42" s="18" t="s">
        <v>80</v>
      </c>
      <c r="C42" s="17"/>
    </row>
    <row r="43" spans="2:3" ht="48" x14ac:dyDescent="0.2">
      <c r="B43" s="18" t="s">
        <v>81</v>
      </c>
      <c r="C43" s="17"/>
    </row>
    <row r="44" spans="2:3" ht="16" x14ac:dyDescent="0.2">
      <c r="B44" s="18" t="s">
        <v>82</v>
      </c>
      <c r="C44" s="17"/>
    </row>
    <row r="45" spans="2:3" ht="16" x14ac:dyDescent="0.2">
      <c r="B45" s="18" t="s">
        <v>83</v>
      </c>
      <c r="C45" s="17"/>
    </row>
    <row r="46" spans="2:3" ht="48" x14ac:dyDescent="0.2">
      <c r="B46" s="18" t="s">
        <v>84</v>
      </c>
      <c r="C46" s="17"/>
    </row>
    <row r="47" spans="2:3" ht="16" x14ac:dyDescent="0.2">
      <c r="B47" s="18" t="s">
        <v>85</v>
      </c>
      <c r="C47" s="17"/>
    </row>
    <row r="48" spans="2:3" ht="48" x14ac:dyDescent="0.2">
      <c r="B48" s="18" t="s">
        <v>86</v>
      </c>
      <c r="C48" s="17"/>
    </row>
    <row r="49" spans="2:3" ht="16" x14ac:dyDescent="0.2">
      <c r="B49" s="18" t="s">
        <v>87</v>
      </c>
      <c r="C49" s="17"/>
    </row>
    <row r="50" spans="2:3" ht="32" x14ac:dyDescent="0.2">
      <c r="B50" s="18" t="s">
        <v>88</v>
      </c>
      <c r="C50" s="17"/>
    </row>
    <row r="51" spans="2:3" ht="16" x14ac:dyDescent="0.2">
      <c r="B51" s="18" t="s">
        <v>89</v>
      </c>
      <c r="C51" s="17"/>
    </row>
    <row r="52" spans="2:3" ht="16" x14ac:dyDescent="0.2">
      <c r="B52" s="18" t="s">
        <v>90</v>
      </c>
      <c r="C52" s="17"/>
    </row>
    <row r="53" spans="2:3" ht="33" x14ac:dyDescent="0.2">
      <c r="B53" s="18" t="s">
        <v>91</v>
      </c>
      <c r="C53" s="17"/>
    </row>
    <row r="54" spans="2:3" ht="16" x14ac:dyDescent="0.2">
      <c r="B54" s="18" t="s">
        <v>92</v>
      </c>
      <c r="C54" s="17"/>
    </row>
    <row r="55" spans="2:3" ht="32" x14ac:dyDescent="0.2">
      <c r="B55" s="18" t="s">
        <v>93</v>
      </c>
      <c r="C55" s="17"/>
    </row>
    <row r="56" spans="2:3" ht="16" customHeight="1" x14ac:dyDescent="0.2">
      <c r="B56" s="18" t="s">
        <v>94</v>
      </c>
      <c r="C56" s="17"/>
    </row>
    <row r="57" spans="2:3" ht="16" x14ac:dyDescent="0.2">
      <c r="B57" s="18" t="s">
        <v>95</v>
      </c>
      <c r="C57" s="17"/>
    </row>
    <row r="58" spans="2:3" ht="16" x14ac:dyDescent="0.2">
      <c r="B58" s="18" t="s">
        <v>96</v>
      </c>
      <c r="C58" s="17"/>
    </row>
    <row r="59" spans="2:3" ht="16" x14ac:dyDescent="0.2">
      <c r="B59" s="18" t="s">
        <v>97</v>
      </c>
      <c r="C59" s="17"/>
    </row>
    <row r="60" spans="2:3" ht="16" x14ac:dyDescent="0.2">
      <c r="B60" s="18" t="s">
        <v>98</v>
      </c>
      <c r="C60" s="17"/>
    </row>
    <row r="61" spans="2:3" ht="32" x14ac:dyDescent="0.2">
      <c r="B61" s="18" t="s">
        <v>99</v>
      </c>
      <c r="C61" s="17"/>
    </row>
    <row r="62" spans="2:3" ht="16" x14ac:dyDescent="0.2">
      <c r="B62" s="18" t="s">
        <v>100</v>
      </c>
      <c r="C62" s="17"/>
    </row>
    <row r="63" spans="2:3" ht="32" x14ac:dyDescent="0.2">
      <c r="B63" s="18" t="s">
        <v>101</v>
      </c>
      <c r="C63" s="17"/>
    </row>
    <row r="64" spans="2:3" ht="16" x14ac:dyDescent="0.2">
      <c r="B64" s="18" t="s">
        <v>102</v>
      </c>
      <c r="C64" s="17"/>
    </row>
    <row r="65" spans="2:3" ht="16" x14ac:dyDescent="0.2">
      <c r="B65" s="18" t="s">
        <v>103</v>
      </c>
      <c r="C65" s="17"/>
    </row>
    <row r="66" spans="2:3" ht="32" x14ac:dyDescent="0.2">
      <c r="B66" s="18" t="s">
        <v>104</v>
      </c>
      <c r="C66" s="17"/>
    </row>
    <row r="67" spans="2:3" ht="16" x14ac:dyDescent="0.2">
      <c r="B67" s="18" t="s">
        <v>105</v>
      </c>
      <c r="C67" s="17"/>
    </row>
    <row r="68" spans="2:3" ht="16" x14ac:dyDescent="0.2">
      <c r="B68" s="18" t="s">
        <v>112</v>
      </c>
      <c r="C68" s="17"/>
    </row>
    <row r="69" spans="2:3" ht="32" x14ac:dyDescent="0.2">
      <c r="B69" s="18" t="s">
        <v>106</v>
      </c>
      <c r="C69" s="17"/>
    </row>
    <row r="70" spans="2:3" ht="16" x14ac:dyDescent="0.2">
      <c r="B70" s="18" t="s">
        <v>107</v>
      </c>
      <c r="C70" s="17"/>
    </row>
    <row r="71" spans="2:3" ht="16" x14ac:dyDescent="0.2">
      <c r="B71" s="18" t="s">
        <v>108</v>
      </c>
      <c r="C71" s="17"/>
    </row>
    <row r="72" spans="2:3" ht="16" x14ac:dyDescent="0.2">
      <c r="B72" s="18" t="s">
        <v>109</v>
      </c>
      <c r="C72" s="17"/>
    </row>
    <row r="73" spans="2:3" ht="16" x14ac:dyDescent="0.2">
      <c r="B73" s="18" t="s">
        <v>110</v>
      </c>
      <c r="C73" s="17"/>
    </row>
    <row r="74" spans="2:3" ht="48" x14ac:dyDescent="0.2">
      <c r="B74" s="18" t="s">
        <v>111</v>
      </c>
      <c r="C74" s="17"/>
    </row>
    <row r="75" spans="2:3" ht="16" thickBot="1" x14ac:dyDescent="0.25">
      <c r="B75" s="20"/>
      <c r="C75" s="21"/>
    </row>
  </sheetData>
  <sheetProtection algorithmName="SHA-512" hashValue="XttI9JJo8Dob7dlgpLSjOE9JqidWAe6wtSWRtyAJSXszi4j77NUBAFff8svb3uBhaSOtiujEmyKNPgaunllMiw==" saltValue="OV9PDl1bkpg8gzySI8METw=="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Commande</vt:lpstr>
      <vt:lpstr>CGV</vt:lpstr>
      <vt:lpstr>app</vt:lpstr>
      <vt:lpstr>exercice</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Sylvain TOURNÉ</cp:lastModifiedBy>
  <cp:lastPrinted>2019-07-19T08:21:25Z</cp:lastPrinted>
  <dcterms:created xsi:type="dcterms:W3CDTF">2019-07-18T13:55:15Z</dcterms:created>
  <dcterms:modified xsi:type="dcterms:W3CDTF">2021-07-02T11:00:36Z</dcterms:modified>
</cp:coreProperties>
</file>